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lenovo\Desktop\تعرفه\"/>
    </mc:Choice>
  </mc:AlternateContent>
  <xr:revisionPtr revIDLastSave="0" documentId="13_ncr:1_{A82C5C8F-13F3-4218-8D39-FA914D224AAA}" xr6:coauthVersionLast="47" xr6:coauthVersionMax="47" xr10:uidLastSave="{00000000-0000-0000-0000-000000000000}"/>
  <bookViews>
    <workbookView xWindow="-120" yWindow="-120" windowWidth="20730" windowHeight="11160" xr2:uid="{00000000-000D-0000-FFFF-FFFF00000000}"/>
  </bookViews>
  <sheets>
    <sheet name="1405" sheetId="3" r:id="rId1"/>
  </sheets>
  <externalReferences>
    <externalReference r:id="rId2"/>
  </externalReferences>
  <definedNames>
    <definedName name="_RVU1">#REF!</definedName>
    <definedName name="asdf">#REF!</definedName>
    <definedName name="BBBB">#REF!</definedName>
    <definedName name="Bihoshi">#REF!</definedName>
    <definedName name="Bihoshi2">#REF!</definedName>
    <definedName name="Bihoshi3">#REF!</definedName>
    <definedName name="efesfd">#REF!</definedName>
    <definedName name="Ezafe">#REF!</definedName>
    <definedName name="qwer">'[1]Sheet1 (2)'!$A$1:$J$5872</definedName>
    <definedName name="qwer1">#REF!</definedName>
    <definedName name="qwer2">#REF!</definedName>
    <definedName name="saeed">#REF!</definedName>
    <definedName name="sgsg">#REF!</definedName>
    <definedName name="wwwww">#REF!</definedName>
    <definedName name="ثصیشیش">#REF!</definedName>
    <definedName name="جامع">#REF!</definedName>
    <definedName name="خححجج">#REF!</definedName>
    <definedName name="سسس">#REF!</definedName>
    <definedName name="لاتن">#REF!</definedName>
    <definedName name="ممنل">#REF!</definedName>
    <definedName name="مونلتبتبایی">#REF!</definedName>
    <definedName name="نرخ_بهره_واقعی">#REF!</definedName>
    <definedName name="هتخهتت">#REF!</definedName>
    <definedName name="یثشسیش">#REF!</definedName>
    <definedName name="یشی">#REF!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 i="3" l="1"/>
  <c r="S9" i="3"/>
  <c r="U3" i="3"/>
  <c r="T3" i="3"/>
  <c r="R3" i="3"/>
  <c r="Q3" i="3"/>
  <c r="O3" i="3"/>
  <c r="N3" i="3"/>
  <c r="L3" i="3"/>
  <c r="K3" i="3"/>
  <c r="I3" i="3"/>
  <c r="H3" i="3"/>
  <c r="U16" i="3"/>
  <c r="T16" i="3"/>
  <c r="R16" i="3"/>
  <c r="Q16" i="3"/>
  <c r="O16" i="3"/>
  <c r="N16" i="3"/>
  <c r="L16" i="3"/>
  <c r="K16" i="3"/>
  <c r="I16" i="3"/>
  <c r="H16" i="3"/>
  <c r="D16" i="3"/>
  <c r="U15" i="3"/>
  <c r="T15" i="3"/>
  <c r="R15" i="3"/>
  <c r="Q15" i="3"/>
  <c r="O15" i="3"/>
  <c r="N15" i="3"/>
  <c r="L15" i="3"/>
  <c r="K15" i="3"/>
  <c r="I15" i="3"/>
  <c r="H15" i="3"/>
  <c r="D15" i="3"/>
  <c r="U14" i="3"/>
  <c r="T14" i="3"/>
  <c r="R14" i="3"/>
  <c r="Q14" i="3"/>
  <c r="O14" i="3"/>
  <c r="N14" i="3"/>
  <c r="L14" i="3"/>
  <c r="K14" i="3"/>
  <c r="I14" i="3"/>
  <c r="H14" i="3"/>
  <c r="D14" i="3"/>
  <c r="U13" i="3"/>
  <c r="T13" i="3"/>
  <c r="R13" i="3"/>
  <c r="Q13" i="3"/>
  <c r="O13" i="3"/>
  <c r="N13" i="3"/>
  <c r="L13" i="3"/>
  <c r="K13" i="3"/>
  <c r="I13" i="3"/>
  <c r="H13" i="3"/>
  <c r="D13" i="3"/>
  <c r="U12" i="3"/>
  <c r="T12" i="3"/>
  <c r="R12" i="3"/>
  <c r="Q12" i="3"/>
  <c r="O12" i="3"/>
  <c r="N12" i="3"/>
  <c r="L12" i="3"/>
  <c r="K12" i="3"/>
  <c r="I12" i="3"/>
  <c r="H12" i="3"/>
  <c r="D12" i="3"/>
  <c r="U11" i="3"/>
  <c r="T11" i="3"/>
  <c r="R11" i="3"/>
  <c r="Q11" i="3"/>
  <c r="O11" i="3"/>
  <c r="N11" i="3"/>
  <c r="L11" i="3"/>
  <c r="K11" i="3"/>
  <c r="I11" i="3"/>
  <c r="H11" i="3"/>
  <c r="D11" i="3"/>
  <c r="U10" i="3"/>
  <c r="T10" i="3"/>
  <c r="R10" i="3"/>
  <c r="Q10" i="3"/>
  <c r="O10" i="3"/>
  <c r="N10" i="3"/>
  <c r="L10" i="3"/>
  <c r="K10" i="3"/>
  <c r="I10" i="3"/>
  <c r="H10" i="3"/>
  <c r="D10" i="3"/>
  <c r="U9" i="3"/>
  <c r="T9" i="3"/>
  <c r="R9" i="3"/>
  <c r="Q9" i="3"/>
  <c r="O9" i="3"/>
  <c r="N9" i="3"/>
  <c r="L9" i="3"/>
  <c r="K9" i="3"/>
  <c r="I9" i="3"/>
  <c r="H9" i="3"/>
  <c r="D9" i="3"/>
  <c r="U8" i="3"/>
  <c r="T8" i="3"/>
  <c r="R8" i="3"/>
  <c r="Q8" i="3"/>
  <c r="O8" i="3"/>
  <c r="N8" i="3"/>
  <c r="L8" i="3"/>
  <c r="K8" i="3"/>
  <c r="I8" i="3"/>
  <c r="H8" i="3"/>
  <c r="D8" i="3"/>
  <c r="U7" i="3"/>
  <c r="T7" i="3"/>
  <c r="R7" i="3"/>
  <c r="Q7" i="3"/>
  <c r="O7" i="3"/>
  <c r="N7" i="3"/>
  <c r="L7" i="3"/>
  <c r="K7" i="3"/>
  <c r="I7" i="3"/>
  <c r="H7" i="3"/>
  <c r="D7" i="3"/>
  <c r="U6" i="3"/>
  <c r="T6" i="3"/>
  <c r="R6" i="3"/>
  <c r="Q6" i="3"/>
  <c r="O6" i="3"/>
  <c r="N6" i="3"/>
  <c r="L6" i="3"/>
  <c r="K6" i="3"/>
  <c r="I6" i="3"/>
  <c r="H6" i="3"/>
  <c r="D6" i="3"/>
  <c r="U5" i="3"/>
  <c r="T5" i="3"/>
  <c r="R5" i="3"/>
  <c r="Q5" i="3"/>
  <c r="O5" i="3"/>
  <c r="N5" i="3"/>
  <c r="L5" i="3"/>
  <c r="K5" i="3"/>
  <c r="I5" i="3"/>
  <c r="H5" i="3"/>
  <c r="D5" i="3"/>
  <c r="U4" i="3"/>
  <c r="T4" i="3"/>
  <c r="R4" i="3"/>
  <c r="Q4" i="3"/>
  <c r="O4" i="3"/>
  <c r="N4" i="3"/>
  <c r="L4" i="3"/>
  <c r="K4" i="3"/>
  <c r="I4" i="3"/>
  <c r="H4" i="3"/>
  <c r="D4" i="3"/>
  <c r="U2" i="3"/>
  <c r="T2" i="3"/>
  <c r="R2" i="3"/>
  <c r="Q2" i="3"/>
  <c r="O2" i="3"/>
  <c r="N2" i="3"/>
  <c r="P2" i="3" s="1"/>
  <c r="L2" i="3"/>
  <c r="K2" i="3"/>
  <c r="I2" i="3"/>
  <c r="H2" i="3"/>
  <c r="D2" i="3"/>
  <c r="S15" i="3" l="1"/>
  <c r="S6" i="3"/>
  <c r="S10" i="3"/>
  <c r="M14" i="3"/>
  <c r="V14" i="3"/>
  <c r="J16" i="3"/>
  <c r="V16" i="3"/>
  <c r="V2" i="3"/>
  <c r="S5" i="3"/>
  <c r="S13" i="3"/>
  <c r="P16" i="3"/>
  <c r="S4" i="3"/>
  <c r="S8" i="3"/>
  <c r="S12" i="3"/>
  <c r="P14" i="3"/>
  <c r="M2" i="3"/>
  <c r="S2" i="3"/>
  <c r="P4" i="3" s="1"/>
  <c r="S7" i="3"/>
  <c r="S11" i="3"/>
  <c r="M15" i="3"/>
  <c r="M16" i="3"/>
  <c r="S14" i="3"/>
  <c r="S16" i="3"/>
  <c r="J5" i="3"/>
  <c r="J6" i="3"/>
  <c r="P6" i="3"/>
  <c r="J7" i="3"/>
  <c r="P7" i="3"/>
  <c r="J8" i="3"/>
  <c r="P8" i="3"/>
  <c r="J9" i="3"/>
  <c r="P9" i="3"/>
  <c r="J10" i="3"/>
  <c r="P10" i="3"/>
  <c r="J11" i="3"/>
  <c r="P11" i="3"/>
  <c r="J12" i="3"/>
  <c r="P12" i="3"/>
  <c r="J13" i="3"/>
  <c r="P13" i="3"/>
  <c r="M4" i="3"/>
  <c r="V4" i="3"/>
  <c r="M5" i="3"/>
  <c r="V5" i="3"/>
  <c r="M6" i="3"/>
  <c r="V6" i="3"/>
  <c r="M7" i="3"/>
  <c r="V7" i="3"/>
  <c r="M8" i="3"/>
  <c r="V8" i="3"/>
  <c r="M9" i="3"/>
  <c r="V9" i="3"/>
  <c r="M10" i="3"/>
  <c r="V10" i="3"/>
  <c r="M11" i="3"/>
  <c r="V11" i="3"/>
  <c r="M12" i="3"/>
  <c r="V12" i="3"/>
  <c r="M13" i="3"/>
  <c r="V13" i="3"/>
  <c r="P15" i="3"/>
  <c r="V15" i="3"/>
</calcChain>
</file>

<file path=xl/sharedStrings.xml><?xml version="1.0" encoding="utf-8"?>
<sst xmlns="http://schemas.openxmlformats.org/spreadsheetml/2006/main" count="36" uniqueCount="23">
  <si>
    <t>#</t>
  </si>
  <si>
    <t>#+</t>
  </si>
  <si>
    <t xml:space="preserve">ارزیابی و معاینه (ویزیت) سرپایی افراد با سن کمتر از 12 سال تمام صرفا برای گروه‌ تخصصی، دوره تکمیلی تخصصی (فلوشیپ) و فوق تخصص کودکان و نوزادان </t>
  </si>
  <si>
    <t>پزشکان عمومی با سابقه بیش از پانزده سال کار بالینی</t>
  </si>
  <si>
    <t>تمام وقت  دولتی</t>
  </si>
  <si>
    <t>تعرفه بخش خصوصی</t>
  </si>
  <si>
    <t>تعرفه بخش  خیریه</t>
  </si>
  <si>
    <t>ویزیت دندانپزشک متخصص</t>
  </si>
  <si>
    <t xml:space="preserve">ویزیت پزشک متخصص </t>
  </si>
  <si>
    <t xml:space="preserve">ویزیت دکتری تخصصی در علوم پایه PhD پروانه‌دار </t>
  </si>
  <si>
    <t xml:space="preserve">ویزیت دندانپزشک عمومی </t>
  </si>
  <si>
    <t xml:space="preserve">ویزیت پزشک عمومی </t>
  </si>
  <si>
    <t xml:space="preserve">ویزیت پزشک فلوشیپ (دوره تکمیلی تخصصی) </t>
  </si>
  <si>
    <t xml:space="preserve">ویزیت پزشک فوق تخصص </t>
  </si>
  <si>
    <t xml:space="preserve">ویزیت متخصص روانپزشکی </t>
  </si>
  <si>
    <t xml:space="preserve">ویزیت فوق تخصص روانپزشکی </t>
  </si>
  <si>
    <t xml:space="preserve">ویزیت فلوشیپ روانپزشکی (دوره تکمیلی تخصصی) </t>
  </si>
  <si>
    <t>ویزیت کارشناس ارشد پروانه‌دار</t>
  </si>
  <si>
    <t xml:space="preserve">ویزیت کارشناس پروانه‌دار </t>
  </si>
  <si>
    <t xml:space="preserve">ویزیت پزشک عمومی دارای مدرک تخصصصی در علوم پایه (MD-PhD) </t>
  </si>
  <si>
    <t>تعرفه بخش 
عمومی غیردولتی</t>
  </si>
  <si>
    <t>ویزیت 1405</t>
  </si>
  <si>
    <t>غیرتمام وقت
 دولتی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</si>
</sst>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ont>
    <font>
      <sz val="10"/>
      <name val="Arial"/>
      <family val="2"/>
    </font>
    <font>
      <sz val="10"/>
      <name val="B Nazanin"/>
      <charset val="178"/>
    </font>
    <font>
      <sz val="10"/>
      <color theme="1"/>
      <name val="B Nazanin"/>
      <charset val="178"/>
    </font>
    <font>
      <sz val="11"/>
      <color theme="1"/>
      <name val="Calibri"/>
      <family val="2"/>
      <scheme val="minor"/>
    </font>
    <font>
      <sz val="11"/>
      <color rgb="FF000000"/>
      <name val="Calibri"/>
      <family val="2"/>
      <scheme val="minor"/>
    </font>
    <font>
      <sz val="12"/>
      <name val="Arial"/>
      <family val="2"/>
    </font>
    <font>
      <sz val="14"/>
      <color theme="1"/>
      <name val="B Nazanin"/>
      <charset val="178"/>
    </font>
    <font>
      <sz val="11"/>
      <name val="Arial"/>
      <family val="2"/>
    </font>
    <font>
      <sz val="11"/>
      <color theme="1"/>
      <name val="B Nazanin"/>
      <charset val="178"/>
    </font>
    <font>
      <b/>
      <sz val="20"/>
      <name val="Arial"/>
      <family val="2"/>
    </font>
    <font>
      <b/>
      <sz val="10"/>
      <name val="Arial"/>
      <family val="2"/>
    </font>
    <font>
      <b/>
      <sz val="10"/>
      <color theme="1"/>
      <name val="B Nazanin"/>
      <charset val="178"/>
    </font>
    <font>
      <sz val="12"/>
      <color theme="1"/>
      <name val="B Nazanin"/>
      <charset val="178"/>
    </font>
  </fonts>
  <fills count="9">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applyAlignment="0"/>
    <xf numFmtId="0" fontId="1" fillId="0" borderId="0" applyAlignment="0"/>
    <xf numFmtId="0" fontId="1" fillId="0" borderId="0"/>
    <xf numFmtId="0" fontId="1" fillId="0" borderId="0"/>
    <xf numFmtId="0" fontId="4" fillId="0" borderId="0"/>
    <xf numFmtId="0" fontId="4" fillId="0" borderId="0"/>
    <xf numFmtId="0" fontId="5" fillId="0" borderId="0"/>
  </cellStyleXfs>
  <cellXfs count="33">
    <xf numFmtId="0" fontId="0" fillId="0" borderId="0" xfId="0"/>
    <xf numFmtId="1" fontId="2" fillId="0" borderId="1" xfId="0" applyNumberFormat="1" applyFont="1" applyBorder="1" applyAlignment="1">
      <alignment horizontal="center" vertical="center" wrapText="1" readingOrder="2"/>
    </xf>
    <xf numFmtId="0" fontId="3" fillId="0" borderId="1" xfId="2" applyFont="1" applyBorder="1" applyAlignment="1">
      <alignment horizontal="center" vertical="center" readingOrder="2"/>
    </xf>
    <xf numFmtId="3" fontId="3" fillId="0" borderId="1" xfId="2" applyNumberFormat="1" applyFont="1" applyBorder="1" applyAlignment="1">
      <alignment horizontal="center" vertical="center" wrapText="1" readingOrder="2"/>
    </xf>
    <xf numFmtId="164" fontId="3" fillId="0" borderId="1" xfId="2" applyNumberFormat="1" applyFont="1" applyBorder="1" applyAlignment="1">
      <alignment horizontal="center" vertical="center" readingOrder="2"/>
    </xf>
    <xf numFmtId="1" fontId="3" fillId="0" borderId="1" xfId="2" applyNumberFormat="1" applyFont="1" applyBorder="1" applyAlignment="1">
      <alignment horizontal="center" vertical="center" readingOrder="2"/>
    </xf>
    <xf numFmtId="1" fontId="3" fillId="0" borderId="1" xfId="2" applyNumberFormat="1" applyFont="1" applyBorder="1" applyAlignment="1">
      <alignment horizontal="center" vertical="center" wrapText="1" readingOrder="2"/>
    </xf>
    <xf numFmtId="0" fontId="3" fillId="0" borderId="1" xfId="2" applyFont="1" applyBorder="1" applyAlignment="1">
      <alignment horizontal="center" vertical="center" wrapText="1" readingOrder="2"/>
    </xf>
    <xf numFmtId="1" fontId="3" fillId="0" borderId="1" xfId="2" applyNumberFormat="1" applyFont="1" applyBorder="1" applyAlignment="1">
      <alignment horizontal="center" vertical="center"/>
    </xf>
    <xf numFmtId="3" fontId="6" fillId="0" borderId="0" xfId="0" applyNumberFormat="1" applyFont="1"/>
    <xf numFmtId="3" fontId="7" fillId="0" borderId="1" xfId="2" applyNumberFormat="1" applyFont="1" applyBorder="1" applyAlignment="1">
      <alignment horizontal="center" vertical="center" readingOrder="2"/>
    </xf>
    <xf numFmtId="3" fontId="0" fillId="0" borderId="0" xfId="0" applyNumberFormat="1"/>
    <xf numFmtId="0" fontId="8" fillId="0" borderId="0" xfId="0" applyFont="1"/>
    <xf numFmtId="49" fontId="9" fillId="0" borderId="1" xfId="2" applyNumberFormat="1" applyFont="1" applyBorder="1" applyAlignment="1">
      <alignment horizontal="right" vertical="center" wrapText="1" readingOrder="2"/>
    </xf>
    <xf numFmtId="0" fontId="9" fillId="0" borderId="1" xfId="0" applyFont="1" applyBorder="1" applyAlignment="1">
      <alignment horizontal="right" vertical="center" wrapText="1" readingOrder="2"/>
    </xf>
    <xf numFmtId="1" fontId="2" fillId="7" borderId="1" xfId="0" applyNumberFormat="1" applyFont="1" applyFill="1" applyBorder="1" applyAlignment="1">
      <alignment horizontal="center" vertical="center" wrapText="1" readingOrder="2"/>
    </xf>
    <xf numFmtId="1" fontId="3" fillId="7" borderId="1" xfId="2" applyNumberFormat="1" applyFont="1" applyFill="1" applyBorder="1" applyAlignment="1">
      <alignment horizontal="center" vertical="center"/>
    </xf>
    <xf numFmtId="49" fontId="9" fillId="7" borderId="1" xfId="2" applyNumberFormat="1" applyFont="1" applyFill="1" applyBorder="1" applyAlignment="1">
      <alignment horizontal="right" vertical="center" wrapText="1" readingOrder="2"/>
    </xf>
    <xf numFmtId="0" fontId="3" fillId="7" borderId="1" xfId="2" applyFont="1" applyFill="1" applyBorder="1" applyAlignment="1">
      <alignment horizontal="center" vertical="center" readingOrder="2"/>
    </xf>
    <xf numFmtId="0" fontId="3" fillId="7" borderId="1" xfId="2" applyFont="1" applyFill="1" applyBorder="1" applyAlignment="1">
      <alignment horizontal="center" vertical="center" wrapText="1" readingOrder="2"/>
    </xf>
    <xf numFmtId="0" fontId="0" fillId="7" borderId="0" xfId="0" applyFill="1"/>
    <xf numFmtId="3" fontId="0" fillId="7" borderId="0" xfId="0" applyNumberFormat="1" applyFill="1"/>
    <xf numFmtId="0" fontId="11" fillId="0" borderId="0" xfId="0" applyFont="1"/>
    <xf numFmtId="3" fontId="12" fillId="2" borderId="1" xfId="2" applyNumberFormat="1" applyFont="1" applyFill="1" applyBorder="1" applyAlignment="1">
      <alignment horizontal="center" vertical="center" readingOrder="2"/>
    </xf>
    <xf numFmtId="3" fontId="12" fillId="3" borderId="1" xfId="2" applyNumberFormat="1" applyFont="1" applyFill="1" applyBorder="1" applyAlignment="1">
      <alignment horizontal="center" vertical="center" wrapText="1" readingOrder="2"/>
    </xf>
    <xf numFmtId="3" fontId="12" fillId="4" borderId="1" xfId="2" applyNumberFormat="1" applyFont="1" applyFill="1" applyBorder="1" applyAlignment="1">
      <alignment horizontal="center" vertical="center" wrapText="1" readingOrder="2"/>
    </xf>
    <xf numFmtId="3" fontId="12" fillId="5" borderId="1" xfId="2" applyNumberFormat="1" applyFont="1" applyFill="1" applyBorder="1" applyAlignment="1">
      <alignment horizontal="center" vertical="center" readingOrder="2"/>
    </xf>
    <xf numFmtId="3" fontId="12" fillId="8" borderId="1" xfId="2" applyNumberFormat="1" applyFont="1" applyFill="1" applyBorder="1" applyAlignment="1">
      <alignment horizontal="center" vertical="center" readingOrder="2"/>
    </xf>
    <xf numFmtId="3" fontId="13" fillId="0" borderId="1" xfId="2" applyNumberFormat="1" applyFont="1" applyBorder="1" applyAlignment="1">
      <alignment horizontal="center" vertical="center" readingOrder="2"/>
    </xf>
    <xf numFmtId="0" fontId="6" fillId="0" borderId="0" xfId="0" applyFont="1"/>
    <xf numFmtId="3" fontId="13" fillId="7" borderId="1" xfId="2" applyNumberFormat="1" applyFont="1" applyFill="1" applyBorder="1" applyAlignment="1">
      <alignment horizontal="center" vertical="center" readingOrder="2"/>
    </xf>
    <xf numFmtId="0" fontId="6" fillId="7" borderId="0" xfId="0" applyFont="1" applyFill="1"/>
    <xf numFmtId="0" fontId="10" fillId="6" borderId="2" xfId="0" applyFont="1" applyFill="1" applyBorder="1" applyAlignment="1">
      <alignment horizontal="center" vertical="center"/>
    </xf>
  </cellXfs>
  <cellStyles count="7">
    <cellStyle name="Normal" xfId="0" builtinId="0"/>
    <cellStyle name="Normal 2" xfId="6" xr:uid="{00000000-0005-0000-0000-000002000000}"/>
    <cellStyle name="Normal 2 2 2" xfId="2" xr:uid="{00000000-0005-0000-0000-000003000000}"/>
    <cellStyle name="Normal 2 2 2 2" xfId="3" xr:uid="{00000000-0005-0000-0000-000004000000}"/>
    <cellStyle name="Normal 2 2 2 2 3 2 2 2 2 4" xfId="4" xr:uid="{00000000-0005-0000-0000-000005000000}"/>
    <cellStyle name="Normal 2 2 2 2 3 2 2 2 3" xfId="5" xr:uid="{00000000-0005-0000-0000-000006000000}"/>
    <cellStyle name="Normal 2 3"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F61D2-56DB-4794-8027-078FF0D2326B}">
  <dimension ref="A1:W16"/>
  <sheetViews>
    <sheetView rightToLeft="1" tabSelected="1" zoomScale="115" zoomScaleNormal="115" workbookViewId="0">
      <selection activeCell="W8" sqref="W8"/>
    </sheetView>
  </sheetViews>
  <sheetFormatPr defaultRowHeight="22.5" x14ac:dyDescent="0.2"/>
  <cols>
    <col min="2" max="2" width="0.28515625" customWidth="1"/>
    <col min="3" max="3" width="38.5703125" style="12" customWidth="1"/>
    <col min="4" max="4" width="5.85546875" customWidth="1"/>
    <col min="5" max="9" width="9.140625" hidden="1" customWidth="1"/>
    <col min="10" max="10" width="13.7109375" style="9" customWidth="1"/>
    <col min="11" max="12" width="0" hidden="1" customWidth="1"/>
    <col min="13" max="13" width="13" style="10" customWidth="1"/>
    <col min="14" max="15" width="0" hidden="1" customWidth="1"/>
    <col min="16" max="16" width="13.5703125" style="10" customWidth="1"/>
    <col min="17" max="18" width="0" hidden="1" customWidth="1"/>
    <col min="19" max="19" width="15.28515625" style="10" customWidth="1"/>
    <col min="20" max="21" width="0" hidden="1" customWidth="1"/>
    <col min="22" max="22" width="14.140625" style="10" customWidth="1"/>
  </cols>
  <sheetData>
    <row r="1" spans="1:23" ht="52.5" customHeight="1" x14ac:dyDescent="0.2">
      <c r="A1" s="32" t="s">
        <v>21</v>
      </c>
      <c r="B1" s="32"/>
      <c r="C1" s="32"/>
      <c r="D1" s="32"/>
      <c r="E1" s="32"/>
      <c r="F1" s="32"/>
      <c r="G1" s="32"/>
      <c r="J1" s="23" t="s">
        <v>4</v>
      </c>
      <c r="K1" s="22"/>
      <c r="L1" s="22"/>
      <c r="M1" s="24" t="s">
        <v>22</v>
      </c>
      <c r="N1" s="22"/>
      <c r="O1" s="22"/>
      <c r="P1" s="25" t="s">
        <v>20</v>
      </c>
      <c r="Q1" s="22"/>
      <c r="R1" s="22"/>
      <c r="S1" s="26" t="s">
        <v>6</v>
      </c>
      <c r="T1" s="22"/>
      <c r="U1" s="22"/>
      <c r="V1" s="27" t="s">
        <v>5</v>
      </c>
    </row>
    <row r="2" spans="1:23" ht="19.5" customHeight="1" x14ac:dyDescent="0.2">
      <c r="A2" s="1">
        <v>970000</v>
      </c>
      <c r="B2" s="8" t="s">
        <v>0</v>
      </c>
      <c r="C2" s="13" t="s">
        <v>11</v>
      </c>
      <c r="D2" s="2">
        <f t="shared" ref="D2:D16" si="0">E2+F2</f>
        <v>1.8</v>
      </c>
      <c r="E2" s="2">
        <v>1.3</v>
      </c>
      <c r="F2" s="2">
        <v>0.5</v>
      </c>
      <c r="G2" s="7"/>
      <c r="H2">
        <f>E2*1040000</f>
        <v>1352000</v>
      </c>
      <c r="I2">
        <f>F2*1140000</f>
        <v>570000</v>
      </c>
      <c r="J2" s="28">
        <v>0</v>
      </c>
      <c r="K2" s="29">
        <f>E2*553500</f>
        <v>719550</v>
      </c>
      <c r="L2" s="29">
        <f>F2*1140000</f>
        <v>570000</v>
      </c>
      <c r="M2" s="28">
        <f>L2+K2</f>
        <v>1289550</v>
      </c>
      <c r="N2" s="29">
        <f>E2*1040000</f>
        <v>1352000</v>
      </c>
      <c r="O2" s="29">
        <f>F2*2060000</f>
        <v>1030000</v>
      </c>
      <c r="P2" s="28">
        <f>O2+N2</f>
        <v>2382000</v>
      </c>
      <c r="Q2" s="29">
        <f>E2*1040000</f>
        <v>1352000</v>
      </c>
      <c r="R2" s="29">
        <f>F2*3780000</f>
        <v>1890000</v>
      </c>
      <c r="S2" s="28">
        <f>R2+Q2</f>
        <v>3242000</v>
      </c>
      <c r="T2" s="29">
        <f>E2*1040000</f>
        <v>1352000</v>
      </c>
      <c r="U2" s="29">
        <f>F2*4450000</f>
        <v>2225000</v>
      </c>
      <c r="V2" s="28">
        <f>U2+T2</f>
        <v>3577000</v>
      </c>
      <c r="W2" s="11"/>
    </row>
    <row r="3" spans="1:23" ht="19.5" customHeight="1" x14ac:dyDescent="0.2">
      <c r="A3" s="1">
        <v>978005</v>
      </c>
      <c r="B3" s="8" t="s">
        <v>1</v>
      </c>
      <c r="C3" s="14" t="s">
        <v>3</v>
      </c>
      <c r="D3" s="2">
        <v>2.2000000000000002</v>
      </c>
      <c r="E3" s="4">
        <v>0.4</v>
      </c>
      <c r="F3" s="3">
        <v>0</v>
      </c>
      <c r="G3" s="3">
        <v>0</v>
      </c>
      <c r="H3">
        <f t="shared" ref="H3" si="1">E3*1040000</f>
        <v>416000</v>
      </c>
      <c r="I3">
        <f t="shared" ref="I3" si="2">F3*1140000</f>
        <v>0</v>
      </c>
      <c r="J3" s="28"/>
      <c r="K3" s="29">
        <f t="shared" ref="K3" si="3">E3*553500</f>
        <v>221400</v>
      </c>
      <c r="L3" s="29">
        <f t="shared" ref="L3" si="4">F3*1140000</f>
        <v>0</v>
      </c>
      <c r="M3" s="28">
        <v>1510950</v>
      </c>
      <c r="N3" s="29">
        <f t="shared" ref="N3" si="5">E3*1040000</f>
        <v>416000</v>
      </c>
      <c r="O3" s="29">
        <f t="shared" ref="O3" si="6">F3*2060000</f>
        <v>0</v>
      </c>
      <c r="P3" s="28">
        <v>2798000</v>
      </c>
      <c r="Q3" s="29">
        <f t="shared" ref="Q3" si="7">E3*1040000</f>
        <v>416000</v>
      </c>
      <c r="R3" s="29">
        <f t="shared" ref="R3" si="8">F3*3780000</f>
        <v>0</v>
      </c>
      <c r="S3" s="28">
        <v>3658000</v>
      </c>
      <c r="T3" s="29">
        <f t="shared" ref="T3" si="9">E3*1040000</f>
        <v>416000</v>
      </c>
      <c r="U3" s="29">
        <f t="shared" ref="U3" si="10">F3*4450000</f>
        <v>0</v>
      </c>
      <c r="V3" s="28">
        <v>3993000</v>
      </c>
    </row>
    <row r="4" spans="1:23" ht="19.5" customHeight="1" x14ac:dyDescent="0.2">
      <c r="A4" s="1">
        <v>970005</v>
      </c>
      <c r="B4" s="8" t="s">
        <v>0</v>
      </c>
      <c r="C4" s="13" t="s">
        <v>10</v>
      </c>
      <c r="D4" s="2">
        <f t="shared" si="0"/>
        <v>1.8</v>
      </c>
      <c r="E4" s="2">
        <v>1.3</v>
      </c>
      <c r="F4" s="2">
        <v>0.5</v>
      </c>
      <c r="G4" s="7">
        <v>0</v>
      </c>
      <c r="H4">
        <f t="shared" ref="H4:H16" si="11">E4*1040000</f>
        <v>1352000</v>
      </c>
      <c r="I4">
        <f t="shared" ref="I4:I16" si="12">F4*1140000</f>
        <v>570000</v>
      </c>
      <c r="J4" s="28">
        <v>0</v>
      </c>
      <c r="K4" s="29">
        <f t="shared" ref="K4:K16" si="13">E4*553500</f>
        <v>719550</v>
      </c>
      <c r="L4" s="29">
        <f t="shared" ref="L4:L16" si="14">F4*1140000</f>
        <v>570000</v>
      </c>
      <c r="M4" s="28">
        <f t="shared" ref="M4:M16" si="15">L4+K4</f>
        <v>1289550</v>
      </c>
      <c r="N4" s="29">
        <f t="shared" ref="N4:N16" si="16">E4*1040000</f>
        <v>1352000</v>
      </c>
      <c r="O4" s="29">
        <f t="shared" ref="O4:O16" si="17">F4*2060000</f>
        <v>1030000</v>
      </c>
      <c r="P4" s="28">
        <f>S3+S2</f>
        <v>6900000</v>
      </c>
      <c r="Q4" s="29">
        <f t="shared" ref="Q4:Q16" si="18">E4*1040000</f>
        <v>1352000</v>
      </c>
      <c r="R4" s="29">
        <f t="shared" ref="R4:R16" si="19">F4*3780000</f>
        <v>1890000</v>
      </c>
      <c r="S4" s="28">
        <f t="shared" ref="S4:S16" si="20">R4+Q4</f>
        <v>3242000</v>
      </c>
      <c r="T4" s="29">
        <f t="shared" ref="T4:T16" si="21">E4*1040000</f>
        <v>1352000</v>
      </c>
      <c r="U4" s="29">
        <f t="shared" ref="U4:U16" si="22">F4*4450000</f>
        <v>2225000</v>
      </c>
      <c r="V4" s="28">
        <f t="shared" ref="V4:V16" si="23">U4+T4</f>
        <v>3577000</v>
      </c>
    </row>
    <row r="5" spans="1:23" ht="19.5" customHeight="1" x14ac:dyDescent="0.2">
      <c r="A5" s="1">
        <v>970010</v>
      </c>
      <c r="B5" s="8" t="s">
        <v>0</v>
      </c>
      <c r="C5" s="13" t="s">
        <v>9</v>
      </c>
      <c r="D5" s="2">
        <f t="shared" si="0"/>
        <v>1.8</v>
      </c>
      <c r="E5" s="2">
        <v>1.3</v>
      </c>
      <c r="F5" s="2">
        <v>0.5</v>
      </c>
      <c r="G5" s="7">
        <v>0</v>
      </c>
      <c r="H5">
        <f t="shared" si="11"/>
        <v>1352000</v>
      </c>
      <c r="I5">
        <f t="shared" si="12"/>
        <v>570000</v>
      </c>
      <c r="J5" s="28">
        <f t="shared" ref="J5:J16" si="24">I5+H5</f>
        <v>1922000</v>
      </c>
      <c r="K5" s="29">
        <f t="shared" si="13"/>
        <v>719550</v>
      </c>
      <c r="L5" s="29">
        <f t="shared" si="14"/>
        <v>570000</v>
      </c>
      <c r="M5" s="28">
        <f t="shared" si="15"/>
        <v>1289550</v>
      </c>
      <c r="N5" s="29">
        <f t="shared" si="16"/>
        <v>1352000</v>
      </c>
      <c r="O5" s="29">
        <f t="shared" si="17"/>
        <v>1030000</v>
      </c>
      <c r="P5" s="28">
        <f>O5</f>
        <v>1030000</v>
      </c>
      <c r="Q5" s="29">
        <f t="shared" si="18"/>
        <v>1352000</v>
      </c>
      <c r="R5" s="29">
        <f t="shared" si="19"/>
        <v>1890000</v>
      </c>
      <c r="S5" s="28">
        <f t="shared" si="20"/>
        <v>3242000</v>
      </c>
      <c r="T5" s="29">
        <f t="shared" si="21"/>
        <v>1352000</v>
      </c>
      <c r="U5" s="29">
        <f t="shared" si="22"/>
        <v>2225000</v>
      </c>
      <c r="V5" s="28">
        <f t="shared" si="23"/>
        <v>3577000</v>
      </c>
    </row>
    <row r="6" spans="1:23" ht="19.5" customHeight="1" x14ac:dyDescent="0.2">
      <c r="A6" s="1">
        <v>970015</v>
      </c>
      <c r="B6" s="8" t="s">
        <v>0</v>
      </c>
      <c r="C6" s="13" t="s">
        <v>8</v>
      </c>
      <c r="D6" s="2">
        <f t="shared" si="0"/>
        <v>2.5</v>
      </c>
      <c r="E6" s="2">
        <v>1.8</v>
      </c>
      <c r="F6" s="2">
        <v>0.7</v>
      </c>
      <c r="G6" s="7">
        <v>0</v>
      </c>
      <c r="H6">
        <f t="shared" si="11"/>
        <v>1872000</v>
      </c>
      <c r="I6">
        <f t="shared" si="12"/>
        <v>798000</v>
      </c>
      <c r="J6" s="28">
        <f t="shared" si="24"/>
        <v>2670000</v>
      </c>
      <c r="K6" s="29">
        <f t="shared" si="13"/>
        <v>996300</v>
      </c>
      <c r="L6" s="29">
        <f t="shared" si="14"/>
        <v>798000</v>
      </c>
      <c r="M6" s="28">
        <f t="shared" si="15"/>
        <v>1794300</v>
      </c>
      <c r="N6" s="29">
        <f t="shared" si="16"/>
        <v>1872000</v>
      </c>
      <c r="O6" s="29">
        <f t="shared" si="17"/>
        <v>1442000</v>
      </c>
      <c r="P6" s="28">
        <f t="shared" ref="P6:P16" si="25">O6+N6</f>
        <v>3314000</v>
      </c>
      <c r="Q6" s="29">
        <f t="shared" si="18"/>
        <v>1872000</v>
      </c>
      <c r="R6" s="29">
        <f t="shared" si="19"/>
        <v>2646000</v>
      </c>
      <c r="S6" s="28">
        <f t="shared" si="20"/>
        <v>4518000</v>
      </c>
      <c r="T6" s="29">
        <f t="shared" si="21"/>
        <v>1872000</v>
      </c>
      <c r="U6" s="29">
        <f t="shared" si="22"/>
        <v>3115000</v>
      </c>
      <c r="V6" s="28">
        <f t="shared" si="23"/>
        <v>4987000</v>
      </c>
    </row>
    <row r="7" spans="1:23" ht="19.5" customHeight="1" x14ac:dyDescent="0.2">
      <c r="A7" s="1">
        <v>970020</v>
      </c>
      <c r="B7" s="8" t="s">
        <v>0</v>
      </c>
      <c r="C7" s="13" t="s">
        <v>7</v>
      </c>
      <c r="D7" s="2">
        <f t="shared" si="0"/>
        <v>2.5</v>
      </c>
      <c r="E7" s="2">
        <v>1.8</v>
      </c>
      <c r="F7" s="2">
        <v>0.7</v>
      </c>
      <c r="G7" s="7">
        <v>0</v>
      </c>
      <c r="H7">
        <f t="shared" si="11"/>
        <v>1872000</v>
      </c>
      <c r="I7">
        <f t="shared" si="12"/>
        <v>798000</v>
      </c>
      <c r="J7" s="28">
        <f t="shared" si="24"/>
        <v>2670000</v>
      </c>
      <c r="K7" s="29">
        <f t="shared" si="13"/>
        <v>996300</v>
      </c>
      <c r="L7" s="29">
        <f t="shared" si="14"/>
        <v>798000</v>
      </c>
      <c r="M7" s="28">
        <f t="shared" si="15"/>
        <v>1794300</v>
      </c>
      <c r="N7" s="29">
        <f t="shared" si="16"/>
        <v>1872000</v>
      </c>
      <c r="O7" s="29">
        <f t="shared" si="17"/>
        <v>1442000</v>
      </c>
      <c r="P7" s="28">
        <f t="shared" si="25"/>
        <v>3314000</v>
      </c>
      <c r="Q7" s="29">
        <f t="shared" si="18"/>
        <v>1872000</v>
      </c>
      <c r="R7" s="29">
        <f t="shared" si="19"/>
        <v>2646000</v>
      </c>
      <c r="S7" s="28">
        <f t="shared" si="20"/>
        <v>4518000</v>
      </c>
      <c r="T7" s="29">
        <f t="shared" si="21"/>
        <v>1872000</v>
      </c>
      <c r="U7" s="29">
        <f t="shared" si="22"/>
        <v>3115000</v>
      </c>
      <c r="V7" s="28">
        <f t="shared" si="23"/>
        <v>4987000</v>
      </c>
    </row>
    <row r="8" spans="1:23" ht="25.5" customHeight="1" x14ac:dyDescent="0.2">
      <c r="A8" s="1">
        <v>970025</v>
      </c>
      <c r="B8" s="8" t="s">
        <v>0</v>
      </c>
      <c r="C8" s="13" t="s">
        <v>19</v>
      </c>
      <c r="D8" s="2">
        <f t="shared" si="0"/>
        <v>2.5</v>
      </c>
      <c r="E8" s="2">
        <v>1.8</v>
      </c>
      <c r="F8" s="2">
        <v>0.7</v>
      </c>
      <c r="G8" s="7">
        <v>0</v>
      </c>
      <c r="H8">
        <f t="shared" si="11"/>
        <v>1872000</v>
      </c>
      <c r="I8">
        <f t="shared" si="12"/>
        <v>798000</v>
      </c>
      <c r="J8" s="28">
        <f t="shared" si="24"/>
        <v>2670000</v>
      </c>
      <c r="K8" s="29">
        <f t="shared" si="13"/>
        <v>996300</v>
      </c>
      <c r="L8" s="29">
        <f t="shared" si="14"/>
        <v>798000</v>
      </c>
      <c r="M8" s="28">
        <f t="shared" si="15"/>
        <v>1794300</v>
      </c>
      <c r="N8" s="29">
        <f t="shared" si="16"/>
        <v>1872000</v>
      </c>
      <c r="O8" s="29">
        <f t="shared" si="17"/>
        <v>1442000</v>
      </c>
      <c r="P8" s="28">
        <f t="shared" si="25"/>
        <v>3314000</v>
      </c>
      <c r="Q8" s="29">
        <f t="shared" si="18"/>
        <v>1872000</v>
      </c>
      <c r="R8" s="29">
        <f t="shared" si="19"/>
        <v>2646000</v>
      </c>
      <c r="S8" s="28">
        <f t="shared" si="20"/>
        <v>4518000</v>
      </c>
      <c r="T8" s="29">
        <f t="shared" si="21"/>
        <v>1872000</v>
      </c>
      <c r="U8" s="29">
        <f t="shared" si="22"/>
        <v>3115000</v>
      </c>
      <c r="V8" s="28">
        <f t="shared" si="23"/>
        <v>4987000</v>
      </c>
    </row>
    <row r="9" spans="1:23" s="20" customFormat="1" ht="19.5" customHeight="1" x14ac:dyDescent="0.2">
      <c r="A9" s="15">
        <v>970030</v>
      </c>
      <c r="B9" s="16" t="s">
        <v>0</v>
      </c>
      <c r="C9" s="17" t="s">
        <v>13</v>
      </c>
      <c r="D9" s="18">
        <f t="shared" si="0"/>
        <v>3.0999999999999996</v>
      </c>
      <c r="E9" s="18">
        <v>2.2999999999999998</v>
      </c>
      <c r="F9" s="18">
        <v>0.8</v>
      </c>
      <c r="G9" s="19">
        <v>0</v>
      </c>
      <c r="H9" s="20">
        <f t="shared" si="11"/>
        <v>2392000</v>
      </c>
      <c r="I9" s="20">
        <f t="shared" si="12"/>
        <v>912000</v>
      </c>
      <c r="J9" s="30">
        <f t="shared" si="24"/>
        <v>3304000</v>
      </c>
      <c r="K9" s="31">
        <f t="shared" si="13"/>
        <v>1273050</v>
      </c>
      <c r="L9" s="31">
        <f t="shared" si="14"/>
        <v>912000</v>
      </c>
      <c r="M9" s="30">
        <f t="shared" si="15"/>
        <v>2185050</v>
      </c>
      <c r="N9" s="31">
        <f t="shared" si="16"/>
        <v>2392000</v>
      </c>
      <c r="O9" s="31">
        <f t="shared" si="17"/>
        <v>1648000</v>
      </c>
      <c r="P9" s="30">
        <f t="shared" si="25"/>
        <v>4040000</v>
      </c>
      <c r="Q9" s="31">
        <f t="shared" si="18"/>
        <v>2392000</v>
      </c>
      <c r="R9" s="31">
        <f t="shared" si="19"/>
        <v>3024000</v>
      </c>
      <c r="S9" s="30">
        <f>R9+Q9</f>
        <v>5416000</v>
      </c>
      <c r="T9" s="31">
        <f t="shared" si="21"/>
        <v>2392000</v>
      </c>
      <c r="U9" s="31">
        <f t="shared" si="22"/>
        <v>3560000</v>
      </c>
      <c r="V9" s="30">
        <f t="shared" si="23"/>
        <v>5952000</v>
      </c>
      <c r="W9" s="21"/>
    </row>
    <row r="10" spans="1:23" ht="19.5" customHeight="1" x14ac:dyDescent="0.2">
      <c r="A10" s="1">
        <v>970035</v>
      </c>
      <c r="B10" s="8" t="s">
        <v>0</v>
      </c>
      <c r="C10" s="13" t="s">
        <v>12</v>
      </c>
      <c r="D10" s="2">
        <f t="shared" si="0"/>
        <v>3.0999999999999996</v>
      </c>
      <c r="E10" s="2">
        <v>2.2999999999999998</v>
      </c>
      <c r="F10" s="2">
        <v>0.8</v>
      </c>
      <c r="G10" s="7">
        <v>0</v>
      </c>
      <c r="H10">
        <f t="shared" si="11"/>
        <v>2392000</v>
      </c>
      <c r="I10">
        <f t="shared" si="12"/>
        <v>912000</v>
      </c>
      <c r="J10" s="28">
        <f t="shared" si="24"/>
        <v>3304000</v>
      </c>
      <c r="K10" s="29">
        <f t="shared" si="13"/>
        <v>1273050</v>
      </c>
      <c r="L10" s="29">
        <f t="shared" si="14"/>
        <v>912000</v>
      </c>
      <c r="M10" s="28">
        <f t="shared" si="15"/>
        <v>2185050</v>
      </c>
      <c r="N10" s="29">
        <f t="shared" si="16"/>
        <v>2392000</v>
      </c>
      <c r="O10" s="29">
        <f t="shared" si="17"/>
        <v>1648000</v>
      </c>
      <c r="P10" s="28">
        <f t="shared" si="25"/>
        <v>4040000</v>
      </c>
      <c r="Q10" s="29">
        <f t="shared" si="18"/>
        <v>2392000</v>
      </c>
      <c r="R10" s="29">
        <f t="shared" si="19"/>
        <v>3024000</v>
      </c>
      <c r="S10" s="28">
        <f t="shared" si="20"/>
        <v>5416000</v>
      </c>
      <c r="T10" s="29">
        <f t="shared" si="21"/>
        <v>2392000</v>
      </c>
      <c r="U10" s="29">
        <f t="shared" si="22"/>
        <v>3560000</v>
      </c>
      <c r="V10" s="28">
        <f t="shared" si="23"/>
        <v>5952000</v>
      </c>
    </row>
    <row r="11" spans="1:23" ht="19.5" customHeight="1" x14ac:dyDescent="0.2">
      <c r="A11" s="1">
        <v>970040</v>
      </c>
      <c r="B11" s="8" t="s">
        <v>0</v>
      </c>
      <c r="C11" s="13" t="s">
        <v>14</v>
      </c>
      <c r="D11" s="2">
        <f t="shared" si="0"/>
        <v>3.0999999999999996</v>
      </c>
      <c r="E11" s="2">
        <v>2.2999999999999998</v>
      </c>
      <c r="F11" s="2">
        <v>0.8</v>
      </c>
      <c r="G11" s="7">
        <v>0</v>
      </c>
      <c r="H11">
        <f t="shared" si="11"/>
        <v>2392000</v>
      </c>
      <c r="I11">
        <f t="shared" si="12"/>
        <v>912000</v>
      </c>
      <c r="J11" s="28">
        <f t="shared" si="24"/>
        <v>3304000</v>
      </c>
      <c r="K11" s="29">
        <f t="shared" si="13"/>
        <v>1273050</v>
      </c>
      <c r="L11" s="29">
        <f t="shared" si="14"/>
        <v>912000</v>
      </c>
      <c r="M11" s="28">
        <f t="shared" si="15"/>
        <v>2185050</v>
      </c>
      <c r="N11" s="29">
        <f t="shared" si="16"/>
        <v>2392000</v>
      </c>
      <c r="O11" s="29">
        <f t="shared" si="17"/>
        <v>1648000</v>
      </c>
      <c r="P11" s="28">
        <f t="shared" si="25"/>
        <v>4040000</v>
      </c>
      <c r="Q11" s="29">
        <f t="shared" si="18"/>
        <v>2392000</v>
      </c>
      <c r="R11" s="29">
        <f t="shared" si="19"/>
        <v>3024000</v>
      </c>
      <c r="S11" s="28">
        <f t="shared" si="20"/>
        <v>5416000</v>
      </c>
      <c r="T11" s="29">
        <f t="shared" si="21"/>
        <v>2392000</v>
      </c>
      <c r="U11" s="29">
        <f t="shared" si="22"/>
        <v>3560000</v>
      </c>
      <c r="V11" s="28">
        <f t="shared" si="23"/>
        <v>5952000</v>
      </c>
    </row>
    <row r="12" spans="1:23" ht="19.5" customHeight="1" x14ac:dyDescent="0.2">
      <c r="A12" s="1">
        <v>970045</v>
      </c>
      <c r="B12" s="8" t="s">
        <v>0</v>
      </c>
      <c r="C12" s="13" t="s">
        <v>15</v>
      </c>
      <c r="D12" s="2">
        <f t="shared" si="0"/>
        <v>3.6</v>
      </c>
      <c r="E12" s="2">
        <v>2.7</v>
      </c>
      <c r="F12" s="2">
        <v>0.9</v>
      </c>
      <c r="G12" s="7">
        <v>0</v>
      </c>
      <c r="H12">
        <f t="shared" si="11"/>
        <v>2808000</v>
      </c>
      <c r="I12">
        <f t="shared" si="12"/>
        <v>1026000</v>
      </c>
      <c r="J12" s="28">
        <f t="shared" si="24"/>
        <v>3834000</v>
      </c>
      <c r="K12" s="29">
        <f t="shared" si="13"/>
        <v>1494450</v>
      </c>
      <c r="L12" s="29">
        <f t="shared" si="14"/>
        <v>1026000</v>
      </c>
      <c r="M12" s="28">
        <f t="shared" si="15"/>
        <v>2520450</v>
      </c>
      <c r="N12" s="29">
        <f t="shared" si="16"/>
        <v>2808000</v>
      </c>
      <c r="O12" s="29">
        <f t="shared" si="17"/>
        <v>1854000</v>
      </c>
      <c r="P12" s="28">
        <f t="shared" si="25"/>
        <v>4662000</v>
      </c>
      <c r="Q12" s="29">
        <f t="shared" si="18"/>
        <v>2808000</v>
      </c>
      <c r="R12" s="29">
        <f t="shared" si="19"/>
        <v>3402000</v>
      </c>
      <c r="S12" s="28">
        <f t="shared" si="20"/>
        <v>6210000</v>
      </c>
      <c r="T12" s="29">
        <f t="shared" si="21"/>
        <v>2808000</v>
      </c>
      <c r="U12" s="29">
        <f t="shared" si="22"/>
        <v>4005000</v>
      </c>
      <c r="V12" s="28">
        <f t="shared" si="23"/>
        <v>6813000</v>
      </c>
    </row>
    <row r="13" spans="1:23" ht="19.5" customHeight="1" x14ac:dyDescent="0.2">
      <c r="A13" s="1">
        <v>970090</v>
      </c>
      <c r="B13" s="8" t="s">
        <v>0</v>
      </c>
      <c r="C13" s="13" t="s">
        <v>16</v>
      </c>
      <c r="D13" s="2">
        <f>E13+F13</f>
        <v>3.6</v>
      </c>
      <c r="E13" s="2">
        <v>2.7</v>
      </c>
      <c r="F13" s="2">
        <v>0.9</v>
      </c>
      <c r="G13" s="7">
        <v>0</v>
      </c>
      <c r="H13">
        <f>E13*1040000</f>
        <v>2808000</v>
      </c>
      <c r="I13">
        <f>F13*1140000</f>
        <v>1026000</v>
      </c>
      <c r="J13" s="28">
        <f>I13+H13</f>
        <v>3834000</v>
      </c>
      <c r="K13" s="29">
        <f>E13*553500</f>
        <v>1494450</v>
      </c>
      <c r="L13" s="29">
        <f>F13*1140000</f>
        <v>1026000</v>
      </c>
      <c r="M13" s="28">
        <f>L13+K13</f>
        <v>2520450</v>
      </c>
      <c r="N13" s="29">
        <f>E13*1040000</f>
        <v>2808000</v>
      </c>
      <c r="O13" s="29">
        <f>F13*2060000</f>
        <v>1854000</v>
      </c>
      <c r="P13" s="28">
        <f>O13+N13</f>
        <v>4662000</v>
      </c>
      <c r="Q13" s="29">
        <f>E13*1040000</f>
        <v>2808000</v>
      </c>
      <c r="R13" s="29">
        <f>F13*3780000</f>
        <v>3402000</v>
      </c>
      <c r="S13" s="28">
        <f>R13+Q13</f>
        <v>6210000</v>
      </c>
      <c r="T13" s="29">
        <f>E13*1040000</f>
        <v>2808000</v>
      </c>
      <c r="U13" s="29">
        <f>F13*4450000</f>
        <v>4005000</v>
      </c>
      <c r="V13" s="28">
        <f>U13+T13</f>
        <v>6813000</v>
      </c>
    </row>
    <row r="14" spans="1:23" ht="19.5" customHeight="1" x14ac:dyDescent="0.2">
      <c r="A14" s="1">
        <v>970050</v>
      </c>
      <c r="B14" s="8" t="s">
        <v>0</v>
      </c>
      <c r="C14" s="13" t="s">
        <v>17</v>
      </c>
      <c r="D14" s="2">
        <f t="shared" si="0"/>
        <v>1.5</v>
      </c>
      <c r="E14" s="2">
        <v>1.1000000000000001</v>
      </c>
      <c r="F14" s="2">
        <v>0.4</v>
      </c>
      <c r="G14" s="7">
        <v>0</v>
      </c>
      <c r="H14">
        <f t="shared" si="11"/>
        <v>1144000</v>
      </c>
      <c r="I14">
        <f t="shared" si="12"/>
        <v>456000</v>
      </c>
      <c r="J14" s="28">
        <v>0</v>
      </c>
      <c r="K14" s="29">
        <f t="shared" si="13"/>
        <v>608850</v>
      </c>
      <c r="L14" s="29">
        <f t="shared" si="14"/>
        <v>456000</v>
      </c>
      <c r="M14" s="28">
        <f t="shared" si="15"/>
        <v>1064850</v>
      </c>
      <c r="N14" s="29">
        <f t="shared" si="16"/>
        <v>1144000</v>
      </c>
      <c r="O14" s="29">
        <f t="shared" si="17"/>
        <v>824000</v>
      </c>
      <c r="P14" s="28">
        <f t="shared" si="25"/>
        <v>1968000</v>
      </c>
      <c r="Q14" s="29">
        <f t="shared" si="18"/>
        <v>1144000</v>
      </c>
      <c r="R14" s="29">
        <f t="shared" si="19"/>
        <v>1512000</v>
      </c>
      <c r="S14" s="28">
        <f t="shared" si="20"/>
        <v>2656000</v>
      </c>
      <c r="T14" s="29">
        <f t="shared" si="21"/>
        <v>1144000</v>
      </c>
      <c r="U14" s="29">
        <f t="shared" si="22"/>
        <v>1780000</v>
      </c>
      <c r="V14" s="28">
        <f t="shared" si="23"/>
        <v>2924000</v>
      </c>
    </row>
    <row r="15" spans="1:23" ht="19.5" customHeight="1" x14ac:dyDescent="0.2">
      <c r="A15" s="1">
        <v>970055</v>
      </c>
      <c r="B15" s="8" t="s">
        <v>0</v>
      </c>
      <c r="C15" s="13" t="s">
        <v>18</v>
      </c>
      <c r="D15" s="2">
        <f t="shared" si="0"/>
        <v>1.25</v>
      </c>
      <c r="E15" s="2">
        <v>0.9</v>
      </c>
      <c r="F15" s="2">
        <v>0.35</v>
      </c>
      <c r="G15" s="7">
        <v>0</v>
      </c>
      <c r="H15">
        <f t="shared" si="11"/>
        <v>936000</v>
      </c>
      <c r="I15">
        <f t="shared" si="12"/>
        <v>399000</v>
      </c>
      <c r="J15" s="28">
        <v>0</v>
      </c>
      <c r="K15" s="29">
        <f t="shared" si="13"/>
        <v>498150</v>
      </c>
      <c r="L15" s="29">
        <f t="shared" si="14"/>
        <v>399000</v>
      </c>
      <c r="M15" s="28">
        <f t="shared" si="15"/>
        <v>897150</v>
      </c>
      <c r="N15" s="29">
        <f t="shared" si="16"/>
        <v>936000</v>
      </c>
      <c r="O15" s="29">
        <f t="shared" si="17"/>
        <v>721000</v>
      </c>
      <c r="P15" s="28">
        <f t="shared" si="25"/>
        <v>1657000</v>
      </c>
      <c r="Q15" s="29">
        <f t="shared" si="18"/>
        <v>936000</v>
      </c>
      <c r="R15" s="29">
        <f t="shared" si="19"/>
        <v>1323000</v>
      </c>
      <c r="S15" s="28">
        <f t="shared" si="20"/>
        <v>2259000</v>
      </c>
      <c r="T15" s="29">
        <f t="shared" si="21"/>
        <v>936000</v>
      </c>
      <c r="U15" s="29">
        <f t="shared" si="22"/>
        <v>1557500</v>
      </c>
      <c r="V15" s="28">
        <f t="shared" si="23"/>
        <v>2493500</v>
      </c>
    </row>
    <row r="16" spans="1:23" ht="54" x14ac:dyDescent="0.2">
      <c r="A16" s="1">
        <v>978000</v>
      </c>
      <c r="B16" s="8" t="s">
        <v>1</v>
      </c>
      <c r="C16" s="14" t="s">
        <v>2</v>
      </c>
      <c r="D16" s="2">
        <f t="shared" si="0"/>
        <v>1.3</v>
      </c>
      <c r="E16" s="5">
        <v>1</v>
      </c>
      <c r="F16" s="4">
        <v>0.3</v>
      </c>
      <c r="G16" s="6">
        <v>0</v>
      </c>
      <c r="H16">
        <f t="shared" si="11"/>
        <v>1040000</v>
      </c>
      <c r="I16">
        <f t="shared" si="12"/>
        <v>342000</v>
      </c>
      <c r="J16" s="28">
        <f t="shared" si="24"/>
        <v>1382000</v>
      </c>
      <c r="K16" s="29">
        <f t="shared" si="13"/>
        <v>553500</v>
      </c>
      <c r="L16" s="29">
        <f t="shared" si="14"/>
        <v>342000</v>
      </c>
      <c r="M16" s="28">
        <f t="shared" si="15"/>
        <v>895500</v>
      </c>
      <c r="N16" s="29">
        <f t="shared" si="16"/>
        <v>1040000</v>
      </c>
      <c r="O16" s="29">
        <f t="shared" si="17"/>
        <v>618000</v>
      </c>
      <c r="P16" s="28">
        <f t="shared" si="25"/>
        <v>1658000</v>
      </c>
      <c r="Q16" s="29">
        <f t="shared" si="18"/>
        <v>1040000</v>
      </c>
      <c r="R16" s="29">
        <f t="shared" si="19"/>
        <v>1134000</v>
      </c>
      <c r="S16" s="28">
        <f t="shared" si="20"/>
        <v>2174000</v>
      </c>
      <c r="T16" s="29">
        <f t="shared" si="21"/>
        <v>1040000</v>
      </c>
      <c r="U16" s="29">
        <f t="shared" si="22"/>
        <v>1335000</v>
      </c>
      <c r="V16" s="28">
        <f t="shared" si="23"/>
        <v>2375000</v>
      </c>
    </row>
  </sheetData>
  <mergeCells count="1">
    <mergeCell ref="A1:G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1405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Alipour</dc:creator>
  <cp:lastModifiedBy>lenovo</cp:lastModifiedBy>
  <cp:lastPrinted>2026-03-22T15:44:38Z</cp:lastPrinted>
  <dcterms:created xsi:type="dcterms:W3CDTF">2026-03-18T18:27:05Z</dcterms:created>
  <dcterms:modified xsi:type="dcterms:W3CDTF">2026-03-22T15:44:54Z</dcterms:modified>
</cp:coreProperties>
</file>