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97.2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3" i="1"/>
  <c r="K43" i="1" l="1"/>
  <c r="K41" i="1"/>
  <c r="K39" i="1"/>
  <c r="K37" i="1"/>
  <c r="K35" i="1"/>
  <c r="K33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3" i="1"/>
  <c r="K42" i="1"/>
  <c r="K40" i="1"/>
  <c r="K38" i="1"/>
  <c r="K36" i="1"/>
  <c r="K34" i="1"/>
  <c r="K32" i="1"/>
  <c r="K30" i="1"/>
  <c r="K28" i="1"/>
  <c r="K26" i="1"/>
  <c r="K24" i="1"/>
  <c r="K22" i="1"/>
  <c r="K20" i="1"/>
  <c r="K18" i="1"/>
  <c r="K16" i="1"/>
  <c r="K14" i="1"/>
  <c r="K12" i="1"/>
  <c r="K10" i="1"/>
  <c r="K8" i="1"/>
  <c r="K6" i="1"/>
  <c r="K4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3" i="1"/>
</calcChain>
</file>

<file path=xl/sharedStrings.xml><?xml version="1.0" encoding="utf-8"?>
<sst xmlns="http://schemas.openxmlformats.org/spreadsheetml/2006/main" count="55" uniqueCount="51">
  <si>
    <t xml:space="preserve">ارزش نسبی
 خدمت * </t>
  </si>
  <si>
    <t>کشیدن بخیه تا 10 گره یا تا 10 سانتی متر توسط پزشک دیگر(درصورت انجام دراورژانس بیمارستان تحت پوشش بیمه پایه است)</t>
  </si>
  <si>
    <t xml:space="preserve">خدمات شایع </t>
  </si>
  <si>
    <t xml:space="preserve">کد خدمت </t>
  </si>
  <si>
    <t xml:space="preserve"> عدد جزء حرفه ای </t>
  </si>
  <si>
    <t xml:space="preserve">عدد
جزء فنی </t>
  </si>
  <si>
    <t xml:space="preserve">رقم ریالی جزء حرفه ای </t>
  </si>
  <si>
    <t>رقم ریالی جز فنی</t>
  </si>
  <si>
    <t xml:space="preserve"> *  ارقام مذکور از ویرایش سوم کتاب ارزش نسبی خدمات  و مراقبتهای سلامت استخراج شده است  ( اجرا  از تاریخ 1/ 1/ 1397 )</t>
  </si>
  <si>
    <t xml:space="preserve"> سقف تعرفه دربخش خصوصی  درسال 1397 
(ریال)</t>
  </si>
  <si>
    <t xml:space="preserve">بخش خیریه درسال 1397
(ریال) </t>
  </si>
  <si>
    <r>
      <t>شستشو و پانسمان ساده بزرگ بیش از 20 سانتیمتر(درصورت انجام دراورژانس بیمارستان تحت پوشش بیمه پایه است)</t>
    </r>
    <r>
      <rPr>
        <b/>
        <sz val="9"/>
        <color rgb="FF00B0F0"/>
        <rFont val="B Badr"/>
        <charset val="178"/>
      </rPr>
      <t>#</t>
    </r>
  </si>
  <si>
    <t>اسپیرومتری ساده (SVC) شامل ظرفیت حیاتی آهسته همراه با منحنی آن در بزرگسالان #</t>
  </si>
  <si>
    <t>اسپیرومتری ساده (SVC) شامل ظرفیت حیاتی آهسته همراه با منحنی آن در نوزادان و اطفال زیر 2 سال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</si>
  <si>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یک اندام 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</si>
  <si>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دو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</si>
  <si>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سه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</si>
  <si>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چهار اندام
(کد دیگری همزمان با این کد قابل محاسبه و اخذ نمی باشد) #</t>
  </si>
  <si>
    <t>اکوکاردیوگرافی کامل در بیماران غیرمادرزادی #</t>
  </si>
  <si>
    <r>
      <t>ختنه با استفاده از کلامپ یا وسایل دیگر یا اکسیزیون جراحی (کد تعدیلی 63 همراه ابااین کد قابل گزارش واخذ نمی باشد)</t>
    </r>
    <r>
      <rPr>
        <b/>
        <sz val="9"/>
        <color rgb="FFFF0000"/>
        <rFont val="B Badr"/>
        <charset val="178"/>
      </rPr>
      <t>#</t>
    </r>
  </si>
  <si>
    <t>انفوزیون داخل وریدی توسط پزشک یا زیر نظر مستقیم پزشک #</t>
  </si>
  <si>
    <t>ترزیق هر نوع داروی داخل عضله یا زیر جلدی (تشخیصی، درمانی و پیشگیرانه) #*</t>
  </si>
  <si>
    <t>ترزیق هر نوع داروی داخل شریانی #*</t>
  </si>
  <si>
    <t>ترزیق هر نوع داروی داخل وریدی #*</t>
  </si>
  <si>
    <t>تزریق عضلانی آنتی بیوتیک #*</t>
  </si>
  <si>
    <t>سوراخ کردن هرگوش #*</t>
  </si>
  <si>
    <t xml:space="preserve">  نوارمغزی EEG روتین در حالت خواب یا هوشیاری یا کما#</t>
  </si>
  <si>
    <t>رآوردن جسم خارجی از مجرای گوش خارجی؛ با یا بدون بیهوشی عمومی#</t>
  </si>
  <si>
    <t>شستشوی معده ( لوله‌گذاری معده و آسپیراسیون یا لاواژ برای درمان مثلا برای سموم خورده شده ) #</t>
  </si>
  <si>
    <t>تست ورزش #</t>
  </si>
  <si>
    <t>ترمیم ساده زخم های سطحی ناحیه پوست سر، گردن، زیر بغل، اعضای تناسلی خارجی، تنه 
و یا اندام ها (شامل دست ها و پاها)؛ تا 10 سانتیمتر #</t>
  </si>
  <si>
    <r>
      <t xml:space="preserve"> ترمیم ساده زخم های سطحی ناحیه پوست سر، گردن، زیر بغل، اعضای تناسلی خارجی،  #
تنه و یا اندام ها (شامل دست ها و پاها)؛ </t>
    </r>
    <r>
      <rPr>
        <b/>
        <u/>
        <sz val="9"/>
        <color rgb="FF0070C0"/>
        <rFont val="B Badr"/>
        <charset val="178"/>
      </rPr>
      <t xml:space="preserve">به ازای هر 5سانتیمتر اضافه </t>
    </r>
  </si>
  <si>
    <t>ترمیم ساده زخم های سطحی ناحیه صورت، گوش ها، پلک ها، بینی، لب ها و یا پرده های مخاطی؛ تا 7 سانتیمتر#</t>
  </si>
  <si>
    <t>ترمیم ساده زخم های سطحی ناحیه صورت، گوش ها، پلک ها، بینی، لب ها و یا پرده های مخاطی؛ به ازای هر 3 سانتیمتراضافی#</t>
  </si>
  <si>
    <t>بستن لایه به لایه زخم های ناحیه پوست سر، زیر بغل، تنه #
و یا اندام ها، دست ها، پاها و یا اعضای تناسلی خارجی؛ تا 10 سانتیمتر</t>
  </si>
  <si>
    <t xml:space="preserve">بستن لایه به لایه زخم های ناحیه پوست سر، زیر بغل، تنه#
، اندام ها، دست ها، پاها و یا اعضای تناسلی خارجی؛ به ازای هر 5سانتیمتر اضافه </t>
  </si>
  <si>
    <t>بستن لایه به لایه زخم های ناحیه صورت، گوش ها، پلک ها، بینی، لب ها و یا پرده های مخاطی؛ تا  7سانتیمتر#</t>
  </si>
  <si>
    <t>بستن لایه به لایه زخم های ناحیه صورت، گوش ها، پلک ها، بینی، لب ها و یا پرده های مخاطی؛به ازای هر 3 سانتیمتراضافی#</t>
  </si>
  <si>
    <t>ترمیم مشکل ناحیه تنه؛ تا 7.5 سانتیمتر (درصورتیکه جنبه زیبایی داشته باشد کد * محسوب میگردد)#</t>
  </si>
  <si>
    <t>ترمیم مشکل پوست سر، بازو و یا ساق پا ؛ تا 7.5 سانتیمتر (درصورتیکه جنبه زیبایی داشته باشد کد * محسوب میگردد)#</t>
  </si>
  <si>
    <t>ترمیم مشکل، ناحیه پیشانی، گونه، چانه، دهان، گردن، زیر بغل، اعضای تناسلی، دست ها و یا پاها؛ تا 7.5 سانتیمتر #
 (درصورتیکه جنبه زیبایی داشته باشد کد * محسوب میگردد)</t>
  </si>
  <si>
    <t>ترمیم مشکل پلک ها، بینی، گوش ها و یا لب ها؛ تا 7.5 سانتیمتر.(  به کدهای 602575 تا 602580 مراجعه گردد)$
 (درصورتیکه جنبه زیبایی داشته باشد کد * محسوب میگردد)</t>
  </si>
  <si>
    <t>کارگذاری وسیله داخل رحمی (مثل آی-یو-دی)#*</t>
  </si>
  <si>
    <t>خارج کردن وسیله داخل رحمی (مثل آی-یو-دی)#</t>
  </si>
  <si>
    <t>واردکردن کاتتر به صورت موقت به داخل مثانه (برای مثال کاتتریزاسیون مستقیم برای اندازه گیری ادرار باقیمانده)
 یا تعبیه کاتتر ساده مثانه (Foley)#</t>
  </si>
  <si>
    <t>خارج کردن سوند مثانه، ساده یا مشکل#</t>
  </si>
  <si>
    <t>کذاشتن وبرداشتن سون نلاتون#</t>
  </si>
  <si>
    <t>شستشو و پانسمان ساده کوچک یا متوسط تا 20 سانتیمتر (درصورت انجام دراورژانس بیمارستان تحت پوشش بیمه پایه است)#</t>
  </si>
  <si>
    <t>کشیدن بخیه بیش از 10 گره  یا بیش از 10 سانتی متر توسط پزشک دیگر(درصورت انجام دراورژانس بیمارستان تحت پوشش بیمه پایه است)#</t>
  </si>
  <si>
    <t xml:space="preserve"> نوارقلبی ECG با تفسیر و گزارش#</t>
  </si>
  <si>
    <t>ترمیم مشکل هر ناحیه از بدن به ازای هر 5 سانتیمتر اضافی یا کمتر از آن  (درصورتیکه جنبه زیبایی داشته باشد کد * محسوب میگردد)#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</si>
</sst>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B Badr"/>
      <charset val="178"/>
    </font>
    <font>
      <b/>
      <sz val="11"/>
      <color theme="1"/>
      <name val="B Titr"/>
      <charset val="178"/>
    </font>
    <font>
      <b/>
      <sz val="11"/>
      <color rgb="FFFF0000"/>
      <name val="B Badr"/>
      <charset val="178"/>
    </font>
    <font>
      <b/>
      <sz val="11"/>
      <color rgb="FF00B050"/>
      <name val="B Badr"/>
      <charset val="178"/>
    </font>
    <font>
      <b/>
      <sz val="11"/>
      <color rgb="FF0070C0"/>
      <name val="B Badr"/>
      <charset val="178"/>
    </font>
    <font>
      <b/>
      <sz val="11"/>
      <color theme="5"/>
      <name val="B Badr"/>
      <charset val="178"/>
    </font>
    <font>
      <sz val="11"/>
      <color theme="1"/>
      <name val="B Nazanin"/>
      <charset val="178"/>
    </font>
    <font>
      <sz val="11"/>
      <color rgb="FF0070C0"/>
      <name val="B Nazanin"/>
      <charset val="178"/>
    </font>
    <font>
      <sz val="11"/>
      <name val="B Nazanin"/>
      <charset val="178"/>
    </font>
    <font>
      <b/>
      <sz val="8"/>
      <color theme="1"/>
      <name val="B Badr"/>
      <charset val="178"/>
    </font>
    <font>
      <b/>
      <sz val="9"/>
      <color theme="1"/>
      <name val="B Badr"/>
      <charset val="178"/>
    </font>
    <font>
      <b/>
      <sz val="8"/>
      <color theme="1"/>
      <name val="B Titr"/>
      <charset val="178"/>
    </font>
    <font>
      <b/>
      <sz val="9"/>
      <color rgb="FF0070C0"/>
      <name val="B Badr"/>
      <charset val="178"/>
    </font>
    <font>
      <b/>
      <sz val="9"/>
      <color rgb="FFFF0000"/>
      <name val="B Badr"/>
      <charset val="178"/>
    </font>
    <font>
      <b/>
      <u/>
      <sz val="9"/>
      <color rgb="FF0070C0"/>
      <name val="B Badr"/>
      <charset val="178"/>
    </font>
    <font>
      <b/>
      <sz val="9"/>
      <color theme="5"/>
      <name val="B Badr"/>
      <charset val="178"/>
    </font>
    <font>
      <sz val="9"/>
      <color rgb="FF0070C0"/>
      <name val="B Nazanin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9"/>
      <color rgb="FF00B0F0"/>
      <name val="B Badr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 wrapText="1" readingOrder="2"/>
    </xf>
    <xf numFmtId="3" fontId="12" fillId="5" borderId="4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 readingOrder="2"/>
    </xf>
    <xf numFmtId="0" fontId="1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/>
    </xf>
    <xf numFmtId="0" fontId="1" fillId="6" borderId="8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right" vertical="center"/>
    </xf>
    <xf numFmtId="3" fontId="5" fillId="6" borderId="4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readingOrder="2"/>
    </xf>
    <xf numFmtId="0" fontId="2" fillId="0" borderId="3" xfId="0" applyFont="1" applyFill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rightToLeft="1" tabSelected="1" topLeftCell="A28" zoomScale="90" zoomScaleNormal="90" workbookViewId="0">
      <selection activeCell="A45" sqref="A45:XFD48"/>
    </sheetView>
  </sheetViews>
  <sheetFormatPr defaultColWidth="9.140625" defaultRowHeight="21.75" x14ac:dyDescent="0.25"/>
  <cols>
    <col min="1" max="1" width="4.85546875" style="1" customWidth="1"/>
    <col min="2" max="2" width="65.7109375" style="18" customWidth="1"/>
    <col min="3" max="3" width="10.140625" style="1" customWidth="1"/>
    <col min="4" max="4" width="7" style="1" customWidth="1"/>
    <col min="5" max="6" width="5.85546875" style="1" hidden="1" customWidth="1"/>
    <col min="7" max="7" width="9" style="20" hidden="1" customWidth="1"/>
    <col min="8" max="8" width="7.85546875" style="20" hidden="1" customWidth="1"/>
    <col min="9" max="9" width="9.42578125" style="20" hidden="1" customWidth="1"/>
    <col min="10" max="10" width="9.5703125" style="20" hidden="1" customWidth="1"/>
    <col min="11" max="11" width="9.28515625" style="20" customWidth="1"/>
    <col min="12" max="12" width="0.140625" style="20" customWidth="1"/>
    <col min="13" max="13" width="6.42578125" style="20" hidden="1" customWidth="1"/>
    <col min="14" max="14" width="14.140625" style="20" hidden="1" customWidth="1"/>
    <col min="15" max="16384" width="9.140625" style="1"/>
  </cols>
  <sheetData>
    <row r="1" spans="1:15" ht="23.25" customHeight="1" thickTop="1" x14ac:dyDescent="0.25">
      <c r="A1" s="60" t="s">
        <v>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5" s="17" customFormat="1" ht="71.25" customHeight="1" x14ac:dyDescent="0.25">
      <c r="A2" s="26">
        <v>1</v>
      </c>
      <c r="B2" s="27" t="s">
        <v>2</v>
      </c>
      <c r="C2" s="27" t="s">
        <v>3</v>
      </c>
      <c r="D2" s="28" t="s">
        <v>0</v>
      </c>
      <c r="E2" s="28" t="s">
        <v>4</v>
      </c>
      <c r="F2" s="28" t="s">
        <v>5</v>
      </c>
      <c r="G2" s="29" t="s">
        <v>6</v>
      </c>
      <c r="H2" s="29" t="s">
        <v>7</v>
      </c>
      <c r="I2" s="30" t="s">
        <v>6</v>
      </c>
      <c r="J2" s="30" t="s">
        <v>7</v>
      </c>
      <c r="K2" s="31" t="s">
        <v>10</v>
      </c>
      <c r="L2" s="32" t="s">
        <v>6</v>
      </c>
      <c r="M2" s="32" t="s">
        <v>7</v>
      </c>
      <c r="N2" s="33" t="s">
        <v>9</v>
      </c>
    </row>
    <row r="3" spans="1:15" ht="15" customHeight="1" x14ac:dyDescent="0.25">
      <c r="A3" s="34">
        <v>2</v>
      </c>
      <c r="B3" s="35" t="s">
        <v>19</v>
      </c>
      <c r="C3" s="7">
        <v>500955</v>
      </c>
      <c r="D3" s="7">
        <v>10</v>
      </c>
      <c r="E3" s="7">
        <v>10</v>
      </c>
      <c r="F3" s="7">
        <v>0</v>
      </c>
      <c r="G3" s="36">
        <f>E3*95200</f>
        <v>952000</v>
      </c>
      <c r="H3" s="36">
        <f>F3*97600</f>
        <v>0</v>
      </c>
      <c r="I3" s="19">
        <f>E3*162000</f>
        <v>1620000</v>
      </c>
      <c r="J3" s="19">
        <f>F3*166100</f>
        <v>0</v>
      </c>
      <c r="K3" s="37">
        <f>J3+I3</f>
        <v>1620000</v>
      </c>
      <c r="L3" s="19"/>
      <c r="M3" s="19"/>
      <c r="N3" s="4"/>
    </row>
    <row r="4" spans="1:15" ht="15" customHeight="1" x14ac:dyDescent="0.25">
      <c r="A4" s="34">
        <v>3</v>
      </c>
      <c r="B4" s="38" t="s">
        <v>20</v>
      </c>
      <c r="C4" s="5">
        <v>900015</v>
      </c>
      <c r="D4" s="5">
        <v>0.8</v>
      </c>
      <c r="E4" s="5">
        <v>0.8</v>
      </c>
      <c r="F4" s="5">
        <v>0</v>
      </c>
      <c r="G4" s="36">
        <f t="shared" ref="G4:G43" si="0">E4*95200</f>
        <v>76160</v>
      </c>
      <c r="H4" s="36">
        <f t="shared" ref="H4:H43" si="1">F4*97600</f>
        <v>0</v>
      </c>
      <c r="I4" s="19">
        <f>E4*162000</f>
        <v>129600</v>
      </c>
      <c r="J4" s="19">
        <f>F4*166100</f>
        <v>0</v>
      </c>
      <c r="K4" s="37">
        <f t="shared" ref="K4:K43" si="2">J4+I4</f>
        <v>129600</v>
      </c>
      <c r="L4" s="19"/>
      <c r="M4" s="19"/>
      <c r="N4" s="4"/>
    </row>
    <row r="5" spans="1:15" ht="15" customHeight="1" x14ac:dyDescent="0.25">
      <c r="A5" s="34">
        <v>4</v>
      </c>
      <c r="B5" s="38" t="s">
        <v>21</v>
      </c>
      <c r="C5" s="5">
        <v>900020</v>
      </c>
      <c r="D5" s="5">
        <v>0.2</v>
      </c>
      <c r="E5" s="5">
        <v>0.2</v>
      </c>
      <c r="F5" s="5">
        <v>0</v>
      </c>
      <c r="G5" s="36">
        <f t="shared" si="0"/>
        <v>19040</v>
      </c>
      <c r="H5" s="36">
        <f t="shared" si="1"/>
        <v>0</v>
      </c>
      <c r="I5" s="19">
        <f>E5*162000</f>
        <v>32400</v>
      </c>
      <c r="J5" s="19">
        <f>F5*166100</f>
        <v>0</v>
      </c>
      <c r="K5" s="37">
        <f t="shared" si="2"/>
        <v>32400</v>
      </c>
      <c r="L5" s="19"/>
      <c r="M5" s="19"/>
      <c r="N5" s="4"/>
    </row>
    <row r="6" spans="1:15" ht="15" customHeight="1" x14ac:dyDescent="0.25">
      <c r="A6" s="34">
        <v>5</v>
      </c>
      <c r="B6" s="38" t="s">
        <v>22</v>
      </c>
      <c r="C6" s="5">
        <v>900025</v>
      </c>
      <c r="D6" s="5">
        <v>0.5</v>
      </c>
      <c r="E6" s="5">
        <v>0.5</v>
      </c>
      <c r="F6" s="5">
        <v>0</v>
      </c>
      <c r="G6" s="36">
        <f t="shared" si="0"/>
        <v>47600</v>
      </c>
      <c r="H6" s="36">
        <f t="shared" si="1"/>
        <v>0</v>
      </c>
      <c r="I6" s="19">
        <f>E6*162000</f>
        <v>81000</v>
      </c>
      <c r="J6" s="19">
        <f>F6*166100</f>
        <v>0</v>
      </c>
      <c r="K6" s="37">
        <f t="shared" si="2"/>
        <v>81000</v>
      </c>
      <c r="L6" s="19"/>
      <c r="M6" s="19"/>
      <c r="N6" s="4"/>
    </row>
    <row r="7" spans="1:15" ht="19.5" customHeight="1" x14ac:dyDescent="0.25">
      <c r="A7" s="34">
        <v>6</v>
      </c>
      <c r="B7" s="38" t="s">
        <v>23</v>
      </c>
      <c r="C7" s="5">
        <v>900030</v>
      </c>
      <c r="D7" s="5">
        <v>0.2</v>
      </c>
      <c r="E7" s="5">
        <v>0.2</v>
      </c>
      <c r="F7" s="5">
        <v>0</v>
      </c>
      <c r="G7" s="36">
        <f t="shared" si="0"/>
        <v>19040</v>
      </c>
      <c r="H7" s="36">
        <f t="shared" si="1"/>
        <v>0</v>
      </c>
      <c r="I7" s="19">
        <f>E7*162000</f>
        <v>32400</v>
      </c>
      <c r="J7" s="19">
        <f>F7*166100</f>
        <v>0</v>
      </c>
      <c r="K7" s="37">
        <f t="shared" si="2"/>
        <v>32400</v>
      </c>
      <c r="L7" s="19"/>
      <c r="M7" s="19"/>
      <c r="N7" s="4"/>
      <c r="O7" s="6"/>
    </row>
    <row r="8" spans="1:15" ht="16.5" customHeight="1" x14ac:dyDescent="0.25">
      <c r="A8" s="34">
        <v>7</v>
      </c>
      <c r="B8" s="38" t="s">
        <v>24</v>
      </c>
      <c r="C8" s="5">
        <v>900035</v>
      </c>
      <c r="D8" s="5">
        <v>0.2</v>
      </c>
      <c r="E8" s="5">
        <v>0.2</v>
      </c>
      <c r="F8" s="5">
        <v>0</v>
      </c>
      <c r="G8" s="36">
        <f t="shared" si="0"/>
        <v>19040</v>
      </c>
      <c r="H8" s="36">
        <f t="shared" si="1"/>
        <v>0</v>
      </c>
      <c r="I8" s="19">
        <f>E8*162000</f>
        <v>32400</v>
      </c>
      <c r="J8" s="19">
        <f>F8*166100</f>
        <v>0</v>
      </c>
      <c r="K8" s="37">
        <f t="shared" si="2"/>
        <v>32400</v>
      </c>
      <c r="L8" s="19"/>
      <c r="M8" s="19"/>
      <c r="N8" s="4"/>
    </row>
    <row r="9" spans="1:15" ht="16.5" customHeight="1" x14ac:dyDescent="0.25">
      <c r="A9" s="34">
        <v>8</v>
      </c>
      <c r="B9" s="39" t="s">
        <v>49</v>
      </c>
      <c r="C9" s="11">
        <v>900710</v>
      </c>
      <c r="D9" s="5">
        <v>1</v>
      </c>
      <c r="E9" s="5">
        <v>0.3</v>
      </c>
      <c r="F9" s="5">
        <v>0.7</v>
      </c>
      <c r="G9" s="36">
        <f t="shared" si="0"/>
        <v>28560</v>
      </c>
      <c r="H9" s="36">
        <f t="shared" si="1"/>
        <v>68320</v>
      </c>
      <c r="I9" s="19">
        <f>E9*162000</f>
        <v>48600</v>
      </c>
      <c r="J9" s="19">
        <f>F9*166100</f>
        <v>116269.99999999999</v>
      </c>
      <c r="K9" s="37">
        <f t="shared" si="2"/>
        <v>164870</v>
      </c>
      <c r="L9" s="19"/>
      <c r="M9" s="19"/>
      <c r="N9" s="4"/>
    </row>
    <row r="10" spans="1:15" ht="16.5" customHeight="1" x14ac:dyDescent="0.25">
      <c r="A10" s="34">
        <v>9</v>
      </c>
      <c r="B10" s="40" t="s">
        <v>26</v>
      </c>
      <c r="C10" s="7">
        <v>901220</v>
      </c>
      <c r="D10" s="7">
        <v>8.5</v>
      </c>
      <c r="E10" s="7">
        <v>4</v>
      </c>
      <c r="F10" s="7">
        <v>4.5</v>
      </c>
      <c r="G10" s="36">
        <f t="shared" si="0"/>
        <v>380800</v>
      </c>
      <c r="H10" s="36">
        <f t="shared" si="1"/>
        <v>439200</v>
      </c>
      <c r="I10" s="19">
        <f>E10*162000</f>
        <v>648000</v>
      </c>
      <c r="J10" s="19">
        <f>F10*166100</f>
        <v>747450</v>
      </c>
      <c r="K10" s="37">
        <f t="shared" si="2"/>
        <v>1395450</v>
      </c>
      <c r="L10" s="19"/>
      <c r="M10" s="19"/>
      <c r="N10" s="4"/>
    </row>
    <row r="11" spans="1:15" ht="16.5" customHeight="1" x14ac:dyDescent="0.25">
      <c r="A11" s="34">
        <v>10</v>
      </c>
      <c r="B11" s="38" t="s">
        <v>27</v>
      </c>
      <c r="C11" s="5">
        <v>602770</v>
      </c>
      <c r="D11" s="5">
        <v>2.8</v>
      </c>
      <c r="E11" s="5">
        <v>2.8</v>
      </c>
      <c r="F11" s="5">
        <v>0</v>
      </c>
      <c r="G11" s="36">
        <f t="shared" si="0"/>
        <v>266560</v>
      </c>
      <c r="H11" s="36">
        <f t="shared" si="1"/>
        <v>0</v>
      </c>
      <c r="I11" s="19">
        <f>E11*162000</f>
        <v>453600</v>
      </c>
      <c r="J11" s="19">
        <f>F11*166100</f>
        <v>0</v>
      </c>
      <c r="K11" s="37">
        <f t="shared" si="2"/>
        <v>453600</v>
      </c>
      <c r="L11" s="19"/>
      <c r="M11" s="19"/>
      <c r="N11" s="4"/>
    </row>
    <row r="12" spans="1:15" s="25" customFormat="1" ht="15.75" customHeight="1" x14ac:dyDescent="0.25">
      <c r="A12" s="41">
        <v>12</v>
      </c>
      <c r="B12" s="42" t="s">
        <v>25</v>
      </c>
      <c r="C12" s="22">
        <v>602730</v>
      </c>
      <c r="D12" s="23">
        <v>1</v>
      </c>
      <c r="E12" s="23">
        <v>1</v>
      </c>
      <c r="F12" s="23"/>
      <c r="G12" s="43">
        <f t="shared" si="0"/>
        <v>95200</v>
      </c>
      <c r="H12" s="43">
        <f t="shared" si="1"/>
        <v>0</v>
      </c>
      <c r="I12" s="19">
        <f>E12*162000</f>
        <v>162000</v>
      </c>
      <c r="J12" s="19">
        <f>F12*166100</f>
        <v>0</v>
      </c>
      <c r="K12" s="37">
        <f t="shared" si="2"/>
        <v>162000</v>
      </c>
      <c r="L12" s="44"/>
      <c r="M12" s="44"/>
      <c r="N12" s="24"/>
    </row>
    <row r="13" spans="1:15" ht="15.75" customHeight="1" x14ac:dyDescent="0.25">
      <c r="A13" s="34">
        <v>15</v>
      </c>
      <c r="B13" s="38" t="s">
        <v>28</v>
      </c>
      <c r="C13" s="5">
        <v>900200</v>
      </c>
      <c r="D13" s="5">
        <v>4.4000000000000004</v>
      </c>
      <c r="E13" s="5">
        <v>4.4000000000000004</v>
      </c>
      <c r="F13" s="5">
        <v>0</v>
      </c>
      <c r="G13" s="36">
        <f t="shared" si="0"/>
        <v>418880.00000000006</v>
      </c>
      <c r="H13" s="36">
        <f t="shared" si="1"/>
        <v>0</v>
      </c>
      <c r="I13" s="19">
        <f>E13*162000</f>
        <v>712800</v>
      </c>
      <c r="J13" s="19">
        <f>F13*166100</f>
        <v>0</v>
      </c>
      <c r="K13" s="37">
        <f t="shared" si="2"/>
        <v>712800</v>
      </c>
      <c r="L13" s="19"/>
      <c r="M13" s="19"/>
      <c r="N13" s="4"/>
    </row>
    <row r="14" spans="1:15" ht="15.75" customHeight="1" x14ac:dyDescent="0.25">
      <c r="A14" s="34">
        <v>16</v>
      </c>
      <c r="B14" s="38" t="s">
        <v>29</v>
      </c>
      <c r="C14" s="5">
        <v>900800</v>
      </c>
      <c r="D14" s="5">
        <v>5.7</v>
      </c>
      <c r="E14" s="5">
        <v>3.8</v>
      </c>
      <c r="F14" s="5">
        <v>1.9</v>
      </c>
      <c r="G14" s="36">
        <f t="shared" si="0"/>
        <v>361760</v>
      </c>
      <c r="H14" s="36">
        <f t="shared" si="1"/>
        <v>185440</v>
      </c>
      <c r="I14" s="19">
        <f>E14*162000</f>
        <v>615600</v>
      </c>
      <c r="J14" s="19">
        <f>F14*166100</f>
        <v>315590</v>
      </c>
      <c r="K14" s="37">
        <f t="shared" si="2"/>
        <v>931190</v>
      </c>
      <c r="L14" s="19"/>
      <c r="M14" s="19"/>
      <c r="N14" s="4"/>
    </row>
    <row r="15" spans="1:15" s="2" customFormat="1" ht="15.75" customHeight="1" x14ac:dyDescent="0.25">
      <c r="A15" s="34">
        <v>17</v>
      </c>
      <c r="B15" s="38" t="s">
        <v>12</v>
      </c>
      <c r="C15" s="5">
        <v>900985</v>
      </c>
      <c r="D15" s="5">
        <v>1.5</v>
      </c>
      <c r="E15" s="5">
        <v>1</v>
      </c>
      <c r="F15" s="5">
        <v>0.5</v>
      </c>
      <c r="G15" s="36">
        <f t="shared" si="0"/>
        <v>95200</v>
      </c>
      <c r="H15" s="36">
        <f t="shared" si="1"/>
        <v>48800</v>
      </c>
      <c r="I15" s="19">
        <f>E15*162000</f>
        <v>162000</v>
      </c>
      <c r="J15" s="19">
        <f>F15*166100</f>
        <v>83050</v>
      </c>
      <c r="K15" s="37">
        <f t="shared" si="2"/>
        <v>245050</v>
      </c>
      <c r="L15" s="19"/>
      <c r="M15" s="19"/>
      <c r="N15" s="4"/>
    </row>
    <row r="16" spans="1:15" ht="39.75" customHeight="1" x14ac:dyDescent="0.25">
      <c r="A16" s="34">
        <v>18</v>
      </c>
      <c r="B16" s="45" t="s">
        <v>13</v>
      </c>
      <c r="C16" s="8">
        <v>900990</v>
      </c>
      <c r="D16" s="8">
        <v>3</v>
      </c>
      <c r="E16" s="8">
        <v>2</v>
      </c>
      <c r="F16" s="8">
        <v>1</v>
      </c>
      <c r="G16" s="36">
        <f t="shared" si="0"/>
        <v>190400</v>
      </c>
      <c r="H16" s="36">
        <f t="shared" si="1"/>
        <v>97600</v>
      </c>
      <c r="I16" s="19">
        <f>E16*162000</f>
        <v>324000</v>
      </c>
      <c r="J16" s="19">
        <f>F16*166100</f>
        <v>166100</v>
      </c>
      <c r="K16" s="37">
        <f t="shared" si="2"/>
        <v>490100</v>
      </c>
      <c r="L16" s="19"/>
      <c r="M16" s="19"/>
      <c r="N16" s="4"/>
    </row>
    <row r="17" spans="1:14" ht="41.25" customHeight="1" x14ac:dyDescent="0.25">
      <c r="A17" s="34">
        <v>19</v>
      </c>
      <c r="B17" s="46" t="s">
        <v>30</v>
      </c>
      <c r="C17" s="12">
        <v>100215</v>
      </c>
      <c r="D17" s="7">
        <v>3</v>
      </c>
      <c r="E17" s="7">
        <v>3</v>
      </c>
      <c r="F17" s="7">
        <v>0</v>
      </c>
      <c r="G17" s="36">
        <f t="shared" si="0"/>
        <v>285600</v>
      </c>
      <c r="H17" s="36">
        <f t="shared" si="1"/>
        <v>0</v>
      </c>
      <c r="I17" s="19">
        <f>E17*162000</f>
        <v>486000</v>
      </c>
      <c r="J17" s="19">
        <f>F17*166100</f>
        <v>0</v>
      </c>
      <c r="K17" s="37">
        <f t="shared" si="2"/>
        <v>486000</v>
      </c>
      <c r="L17" s="19"/>
      <c r="M17" s="19"/>
      <c r="N17" s="4"/>
    </row>
    <row r="18" spans="1:14" ht="16.5" customHeight="1" x14ac:dyDescent="0.25">
      <c r="A18" s="34">
        <v>20</v>
      </c>
      <c r="B18" s="46" t="s">
        <v>31</v>
      </c>
      <c r="C18" s="12">
        <v>100220</v>
      </c>
      <c r="D18" s="7">
        <v>1.5</v>
      </c>
      <c r="E18" s="7">
        <v>1.5</v>
      </c>
      <c r="F18" s="7">
        <v>0</v>
      </c>
      <c r="G18" s="36">
        <f t="shared" si="0"/>
        <v>142800</v>
      </c>
      <c r="H18" s="36">
        <f t="shared" si="1"/>
        <v>0</v>
      </c>
      <c r="I18" s="19">
        <f>E18*162000</f>
        <v>243000</v>
      </c>
      <c r="J18" s="19">
        <f>F18*166100</f>
        <v>0</v>
      </c>
      <c r="K18" s="37">
        <f t="shared" si="2"/>
        <v>243000</v>
      </c>
      <c r="L18" s="19"/>
      <c r="M18" s="19"/>
      <c r="N18" s="4"/>
    </row>
    <row r="19" spans="1:14" ht="16.5" customHeight="1" x14ac:dyDescent="0.25">
      <c r="A19" s="34">
        <v>21</v>
      </c>
      <c r="B19" s="40" t="s">
        <v>32</v>
      </c>
      <c r="C19" s="7">
        <v>100225</v>
      </c>
      <c r="D19" s="7">
        <v>4</v>
      </c>
      <c r="E19" s="7">
        <v>4</v>
      </c>
      <c r="F19" s="7">
        <v>0</v>
      </c>
      <c r="G19" s="36">
        <f t="shared" si="0"/>
        <v>380800</v>
      </c>
      <c r="H19" s="36">
        <f t="shared" si="1"/>
        <v>0</v>
      </c>
      <c r="I19" s="19">
        <f>E19*162000</f>
        <v>648000</v>
      </c>
      <c r="J19" s="19">
        <f>F19*166100</f>
        <v>0</v>
      </c>
      <c r="K19" s="37">
        <f t="shared" si="2"/>
        <v>648000</v>
      </c>
      <c r="L19" s="19"/>
      <c r="M19" s="19"/>
      <c r="N19" s="4"/>
    </row>
    <row r="20" spans="1:14" ht="20.25" customHeight="1" x14ac:dyDescent="0.25">
      <c r="A20" s="34">
        <v>22</v>
      </c>
      <c r="B20" s="40" t="s">
        <v>33</v>
      </c>
      <c r="C20" s="7">
        <v>100230</v>
      </c>
      <c r="D20" s="7">
        <v>2</v>
      </c>
      <c r="E20" s="7">
        <v>2</v>
      </c>
      <c r="F20" s="7">
        <v>0</v>
      </c>
      <c r="G20" s="36">
        <f t="shared" si="0"/>
        <v>190400</v>
      </c>
      <c r="H20" s="36">
        <f t="shared" si="1"/>
        <v>0</v>
      </c>
      <c r="I20" s="19">
        <f>E20*162000</f>
        <v>324000</v>
      </c>
      <c r="J20" s="19">
        <f>F20*166100</f>
        <v>0</v>
      </c>
      <c r="K20" s="37">
        <f t="shared" si="2"/>
        <v>324000</v>
      </c>
      <c r="L20" s="19"/>
      <c r="M20" s="19"/>
      <c r="N20" s="4"/>
    </row>
    <row r="21" spans="1:14" ht="30" customHeight="1" x14ac:dyDescent="0.25">
      <c r="A21" s="34">
        <v>23</v>
      </c>
      <c r="B21" s="46" t="s">
        <v>34</v>
      </c>
      <c r="C21" s="12">
        <v>100240</v>
      </c>
      <c r="D21" s="7">
        <v>5</v>
      </c>
      <c r="E21" s="7">
        <v>5</v>
      </c>
      <c r="F21" s="7">
        <v>0</v>
      </c>
      <c r="G21" s="36">
        <f t="shared" si="0"/>
        <v>476000</v>
      </c>
      <c r="H21" s="36">
        <f t="shared" si="1"/>
        <v>0</v>
      </c>
      <c r="I21" s="19">
        <f>E21*162000</f>
        <v>810000</v>
      </c>
      <c r="J21" s="19">
        <f>F21*166100</f>
        <v>0</v>
      </c>
      <c r="K21" s="37">
        <f t="shared" si="2"/>
        <v>810000</v>
      </c>
      <c r="L21" s="19"/>
      <c r="M21" s="19"/>
      <c r="N21" s="4"/>
    </row>
    <row r="22" spans="1:14" ht="27" customHeight="1" x14ac:dyDescent="0.25">
      <c r="A22" s="34">
        <v>24</v>
      </c>
      <c r="B22" s="46" t="s">
        <v>35</v>
      </c>
      <c r="C22" s="12">
        <v>100245</v>
      </c>
      <c r="D22" s="7">
        <v>1.5</v>
      </c>
      <c r="E22" s="7">
        <v>1.5</v>
      </c>
      <c r="F22" s="7">
        <v>0</v>
      </c>
      <c r="G22" s="36">
        <f t="shared" si="0"/>
        <v>142800</v>
      </c>
      <c r="H22" s="36">
        <f t="shared" si="1"/>
        <v>0</v>
      </c>
      <c r="I22" s="19">
        <f>E22*162000</f>
        <v>243000</v>
      </c>
      <c r="J22" s="19">
        <f>F22*166100</f>
        <v>0</v>
      </c>
      <c r="K22" s="37">
        <f t="shared" si="2"/>
        <v>243000</v>
      </c>
      <c r="L22" s="19"/>
      <c r="M22" s="19"/>
      <c r="N22" s="4"/>
    </row>
    <row r="23" spans="1:14" ht="19.5" customHeight="1" x14ac:dyDescent="0.25">
      <c r="A23" s="34">
        <v>25</v>
      </c>
      <c r="B23" s="40" t="s">
        <v>36</v>
      </c>
      <c r="C23" s="7">
        <v>100250</v>
      </c>
      <c r="D23" s="7">
        <v>6</v>
      </c>
      <c r="E23" s="7">
        <v>6</v>
      </c>
      <c r="F23" s="7">
        <v>0</v>
      </c>
      <c r="G23" s="36">
        <f t="shared" si="0"/>
        <v>571200</v>
      </c>
      <c r="H23" s="36">
        <f t="shared" si="1"/>
        <v>0</v>
      </c>
      <c r="I23" s="19">
        <f>E23*162000</f>
        <v>972000</v>
      </c>
      <c r="J23" s="19">
        <f>F23*166100</f>
        <v>0</v>
      </c>
      <c r="K23" s="37">
        <f t="shared" si="2"/>
        <v>972000</v>
      </c>
      <c r="L23" s="19"/>
      <c r="M23" s="19"/>
      <c r="N23" s="4"/>
    </row>
    <row r="24" spans="1:14" ht="19.5" customHeight="1" x14ac:dyDescent="0.25">
      <c r="A24" s="34">
        <v>26</v>
      </c>
      <c r="B24" s="40" t="s">
        <v>37</v>
      </c>
      <c r="C24" s="7">
        <v>100255</v>
      </c>
      <c r="D24" s="7">
        <v>2</v>
      </c>
      <c r="E24" s="7">
        <v>2</v>
      </c>
      <c r="F24" s="7">
        <v>0</v>
      </c>
      <c r="G24" s="36">
        <f t="shared" si="0"/>
        <v>190400</v>
      </c>
      <c r="H24" s="36">
        <f t="shared" si="1"/>
        <v>0</v>
      </c>
      <c r="I24" s="19">
        <f>E24*162000</f>
        <v>324000</v>
      </c>
      <c r="J24" s="19">
        <f>F24*166100</f>
        <v>0</v>
      </c>
      <c r="K24" s="37">
        <f t="shared" si="2"/>
        <v>324000</v>
      </c>
      <c r="L24" s="19"/>
      <c r="M24" s="19"/>
      <c r="N24" s="4"/>
    </row>
    <row r="25" spans="1:14" ht="19.5" customHeight="1" x14ac:dyDescent="0.25">
      <c r="A25" s="34">
        <v>27</v>
      </c>
      <c r="B25" s="47" t="s">
        <v>38</v>
      </c>
      <c r="C25" s="9">
        <v>100260</v>
      </c>
      <c r="D25" s="9">
        <v>7</v>
      </c>
      <c r="E25" s="9">
        <v>7</v>
      </c>
      <c r="F25" s="9">
        <v>0</v>
      </c>
      <c r="G25" s="36">
        <f t="shared" si="0"/>
        <v>666400</v>
      </c>
      <c r="H25" s="36">
        <f t="shared" si="1"/>
        <v>0</v>
      </c>
      <c r="I25" s="19">
        <f>E25*162000</f>
        <v>1134000</v>
      </c>
      <c r="J25" s="19">
        <f>F25*166100</f>
        <v>0</v>
      </c>
      <c r="K25" s="37">
        <f t="shared" si="2"/>
        <v>1134000</v>
      </c>
      <c r="L25" s="19"/>
      <c r="M25" s="19"/>
      <c r="N25" s="4"/>
    </row>
    <row r="26" spans="1:14" x14ac:dyDescent="0.25">
      <c r="A26" s="34">
        <v>28</v>
      </c>
      <c r="B26" s="47" t="s">
        <v>39</v>
      </c>
      <c r="C26" s="9">
        <v>100265</v>
      </c>
      <c r="D26" s="9">
        <v>9.5</v>
      </c>
      <c r="E26" s="9">
        <v>9.5</v>
      </c>
      <c r="F26" s="9">
        <v>0</v>
      </c>
      <c r="G26" s="36">
        <f t="shared" si="0"/>
        <v>904400</v>
      </c>
      <c r="H26" s="36">
        <f t="shared" si="1"/>
        <v>0</v>
      </c>
      <c r="I26" s="19">
        <f>E26*162000</f>
        <v>1539000</v>
      </c>
      <c r="J26" s="19">
        <f>F26*166100</f>
        <v>0</v>
      </c>
      <c r="K26" s="37">
        <f t="shared" si="2"/>
        <v>1539000</v>
      </c>
      <c r="L26" s="19"/>
      <c r="M26" s="19"/>
      <c r="N26" s="4"/>
    </row>
    <row r="27" spans="1:14" ht="36" x14ac:dyDescent="0.25">
      <c r="A27" s="34">
        <v>29</v>
      </c>
      <c r="B27" s="48" t="s">
        <v>40</v>
      </c>
      <c r="C27" s="13">
        <v>100270</v>
      </c>
      <c r="D27" s="9">
        <v>11.5</v>
      </c>
      <c r="E27" s="9">
        <v>11.5</v>
      </c>
      <c r="F27" s="9">
        <v>0</v>
      </c>
      <c r="G27" s="36">
        <f t="shared" si="0"/>
        <v>1094800</v>
      </c>
      <c r="H27" s="36">
        <f t="shared" si="1"/>
        <v>0</v>
      </c>
      <c r="I27" s="19">
        <f>E27*162000</f>
        <v>1863000</v>
      </c>
      <c r="J27" s="19">
        <f>F27*166100</f>
        <v>0</v>
      </c>
      <c r="K27" s="37">
        <f t="shared" si="2"/>
        <v>1863000</v>
      </c>
      <c r="L27" s="19"/>
      <c r="M27" s="19"/>
      <c r="N27" s="4"/>
    </row>
    <row r="28" spans="1:14" ht="24.75" customHeight="1" x14ac:dyDescent="0.25">
      <c r="A28" s="34">
        <v>30</v>
      </c>
      <c r="B28" s="48" t="s">
        <v>41</v>
      </c>
      <c r="C28" s="13">
        <v>100275</v>
      </c>
      <c r="D28" s="9">
        <v>12.5</v>
      </c>
      <c r="E28" s="9">
        <v>12.5</v>
      </c>
      <c r="F28" s="9">
        <v>0</v>
      </c>
      <c r="G28" s="36">
        <f t="shared" si="0"/>
        <v>1190000</v>
      </c>
      <c r="H28" s="36">
        <f t="shared" si="1"/>
        <v>0</v>
      </c>
      <c r="I28" s="19">
        <f>E28*162000</f>
        <v>2025000</v>
      </c>
      <c r="J28" s="19">
        <f>F28*166100</f>
        <v>0</v>
      </c>
      <c r="K28" s="37">
        <f t="shared" si="2"/>
        <v>2025000</v>
      </c>
      <c r="L28" s="19"/>
      <c r="M28" s="19"/>
      <c r="N28" s="4"/>
    </row>
    <row r="29" spans="1:14" ht="19.5" customHeight="1" x14ac:dyDescent="0.25">
      <c r="A29" s="34">
        <v>31</v>
      </c>
      <c r="B29" s="47" t="s">
        <v>50</v>
      </c>
      <c r="C29" s="9">
        <v>100280</v>
      </c>
      <c r="D29" s="9">
        <v>5</v>
      </c>
      <c r="E29" s="9">
        <v>5</v>
      </c>
      <c r="F29" s="9">
        <v>0</v>
      </c>
      <c r="G29" s="36">
        <f t="shared" si="0"/>
        <v>476000</v>
      </c>
      <c r="H29" s="36">
        <f t="shared" si="1"/>
        <v>0</v>
      </c>
      <c r="I29" s="19">
        <f>E29*162000</f>
        <v>810000</v>
      </c>
      <c r="J29" s="19">
        <f>F29*166100</f>
        <v>0</v>
      </c>
      <c r="K29" s="37">
        <f t="shared" si="2"/>
        <v>810000</v>
      </c>
      <c r="L29" s="19"/>
      <c r="M29" s="19"/>
      <c r="N29" s="4"/>
    </row>
    <row r="30" spans="1:14" ht="19.5" customHeight="1" x14ac:dyDescent="0.25">
      <c r="A30" s="34">
        <v>32</v>
      </c>
      <c r="B30" s="47" t="s">
        <v>42</v>
      </c>
      <c r="C30" s="9">
        <v>501860</v>
      </c>
      <c r="D30" s="9">
        <v>2</v>
      </c>
      <c r="E30" s="9">
        <v>2</v>
      </c>
      <c r="F30" s="9">
        <v>0</v>
      </c>
      <c r="G30" s="36">
        <f t="shared" si="0"/>
        <v>190400</v>
      </c>
      <c r="H30" s="36">
        <f t="shared" si="1"/>
        <v>0</v>
      </c>
      <c r="I30" s="19">
        <f>E30*162000</f>
        <v>324000</v>
      </c>
      <c r="J30" s="19">
        <f>F30*166100</f>
        <v>0</v>
      </c>
      <c r="K30" s="37">
        <f t="shared" si="2"/>
        <v>324000</v>
      </c>
      <c r="L30" s="19"/>
      <c r="M30" s="19"/>
      <c r="N30" s="4"/>
    </row>
    <row r="31" spans="1:14" ht="19.5" customHeight="1" x14ac:dyDescent="0.25">
      <c r="A31" s="34">
        <v>33</v>
      </c>
      <c r="B31" s="47" t="s">
        <v>43</v>
      </c>
      <c r="C31" s="9">
        <v>501865</v>
      </c>
      <c r="D31" s="9">
        <v>1</v>
      </c>
      <c r="E31" s="9"/>
      <c r="F31" s="9"/>
      <c r="G31" s="36">
        <f t="shared" si="0"/>
        <v>0</v>
      </c>
      <c r="H31" s="36">
        <f t="shared" si="1"/>
        <v>0</v>
      </c>
      <c r="I31" s="19">
        <f>E31*162000</f>
        <v>0</v>
      </c>
      <c r="J31" s="19">
        <f>F31*166100</f>
        <v>0</v>
      </c>
      <c r="K31" s="37">
        <f t="shared" si="2"/>
        <v>0</v>
      </c>
      <c r="L31" s="19"/>
      <c r="M31" s="19"/>
      <c r="N31" s="4"/>
    </row>
    <row r="32" spans="1:14" ht="25.5" customHeight="1" x14ac:dyDescent="0.25">
      <c r="A32" s="34">
        <v>36</v>
      </c>
      <c r="B32" s="49" t="s">
        <v>44</v>
      </c>
      <c r="C32" s="13">
        <v>500440</v>
      </c>
      <c r="D32" s="9">
        <v>1</v>
      </c>
      <c r="E32" s="9">
        <v>1</v>
      </c>
      <c r="F32" s="9">
        <v>0</v>
      </c>
      <c r="G32" s="36">
        <f t="shared" si="0"/>
        <v>95200</v>
      </c>
      <c r="H32" s="36">
        <f t="shared" si="1"/>
        <v>0</v>
      </c>
      <c r="I32" s="19">
        <f>E32*162000</f>
        <v>162000</v>
      </c>
      <c r="J32" s="19">
        <f>F32*166100</f>
        <v>0</v>
      </c>
      <c r="K32" s="37">
        <f t="shared" si="2"/>
        <v>162000</v>
      </c>
      <c r="L32" s="19"/>
      <c r="M32" s="19"/>
      <c r="N32" s="4"/>
    </row>
    <row r="33" spans="1:14" ht="19.5" customHeight="1" x14ac:dyDescent="0.25">
      <c r="A33" s="34">
        <v>37</v>
      </c>
      <c r="B33" s="47" t="s">
        <v>45</v>
      </c>
      <c r="C33" s="9">
        <v>500445</v>
      </c>
      <c r="D33" s="9">
        <v>0.5</v>
      </c>
      <c r="E33" s="9">
        <v>0.5</v>
      </c>
      <c r="F33" s="9">
        <v>0</v>
      </c>
      <c r="G33" s="36">
        <f t="shared" si="0"/>
        <v>47600</v>
      </c>
      <c r="H33" s="36">
        <f t="shared" si="1"/>
        <v>0</v>
      </c>
      <c r="I33" s="19">
        <f>E33*162000</f>
        <v>81000</v>
      </c>
      <c r="J33" s="19">
        <f>F33*166100</f>
        <v>0</v>
      </c>
      <c r="K33" s="37">
        <f t="shared" si="2"/>
        <v>81000</v>
      </c>
      <c r="L33" s="19"/>
      <c r="M33" s="19"/>
      <c r="N33" s="4"/>
    </row>
    <row r="34" spans="1:14" ht="19.5" customHeight="1" x14ac:dyDescent="0.25">
      <c r="A34" s="34">
        <v>38</v>
      </c>
      <c r="B34" s="47" t="s">
        <v>46</v>
      </c>
      <c r="C34" s="9">
        <v>500447</v>
      </c>
      <c r="D34" s="9">
        <v>1</v>
      </c>
      <c r="E34" s="9">
        <v>1</v>
      </c>
      <c r="F34" s="9">
        <v>0</v>
      </c>
      <c r="G34" s="36">
        <f t="shared" si="0"/>
        <v>95200</v>
      </c>
      <c r="H34" s="36">
        <f t="shared" si="1"/>
        <v>0</v>
      </c>
      <c r="I34" s="19">
        <f>E34*162000</f>
        <v>162000</v>
      </c>
      <c r="J34" s="19">
        <f>F34*166100</f>
        <v>0</v>
      </c>
      <c r="K34" s="37">
        <f t="shared" si="2"/>
        <v>162000</v>
      </c>
      <c r="L34" s="19"/>
      <c r="M34" s="19"/>
      <c r="N34" s="4"/>
    </row>
    <row r="35" spans="1:14" ht="19.5" customHeight="1" x14ac:dyDescent="0.25">
      <c r="A35" s="34">
        <v>39</v>
      </c>
      <c r="B35" s="47" t="s">
        <v>11</v>
      </c>
      <c r="C35" s="9">
        <v>100512</v>
      </c>
      <c r="D35" s="9">
        <v>1</v>
      </c>
      <c r="E35" s="9">
        <v>1</v>
      </c>
      <c r="F35" s="9">
        <v>0</v>
      </c>
      <c r="G35" s="36">
        <f t="shared" si="0"/>
        <v>95200</v>
      </c>
      <c r="H35" s="36">
        <f t="shared" si="1"/>
        <v>0</v>
      </c>
      <c r="I35" s="19">
        <f>E35*162000</f>
        <v>162000</v>
      </c>
      <c r="J35" s="19">
        <f>F35*166100</f>
        <v>0</v>
      </c>
      <c r="K35" s="37">
        <f t="shared" si="2"/>
        <v>162000</v>
      </c>
      <c r="L35" s="19"/>
      <c r="M35" s="19"/>
      <c r="N35" s="4"/>
    </row>
    <row r="36" spans="1:14" x14ac:dyDescent="0.25">
      <c r="A36" s="34">
        <v>40</v>
      </c>
      <c r="B36" s="47" t="s">
        <v>47</v>
      </c>
      <c r="C36" s="9">
        <v>100511</v>
      </c>
      <c r="D36" s="9">
        <v>0.5</v>
      </c>
      <c r="E36" s="9">
        <v>0.5</v>
      </c>
      <c r="F36" s="9">
        <v>0</v>
      </c>
      <c r="G36" s="36">
        <f t="shared" si="0"/>
        <v>47600</v>
      </c>
      <c r="H36" s="36">
        <f t="shared" si="1"/>
        <v>0</v>
      </c>
      <c r="I36" s="19">
        <f>E36*162000</f>
        <v>81000</v>
      </c>
      <c r="J36" s="19">
        <f>F36*166100</f>
        <v>0</v>
      </c>
      <c r="K36" s="37">
        <f t="shared" si="2"/>
        <v>81000</v>
      </c>
      <c r="L36" s="19"/>
      <c r="M36" s="19"/>
      <c r="N36" s="4"/>
    </row>
    <row r="37" spans="1:14" ht="24" customHeight="1" x14ac:dyDescent="0.25">
      <c r="A37" s="34">
        <v>41</v>
      </c>
      <c r="B37" s="48" t="s">
        <v>48</v>
      </c>
      <c r="C37" s="13">
        <v>100507</v>
      </c>
      <c r="D37" s="9">
        <v>1.5</v>
      </c>
      <c r="E37" s="9">
        <v>1.5</v>
      </c>
      <c r="F37" s="9">
        <v>0</v>
      </c>
      <c r="G37" s="36">
        <f t="shared" si="0"/>
        <v>142800</v>
      </c>
      <c r="H37" s="36">
        <f t="shared" si="1"/>
        <v>0</v>
      </c>
      <c r="I37" s="19">
        <f>E37*162000</f>
        <v>243000</v>
      </c>
      <c r="J37" s="19">
        <f>F37*166100</f>
        <v>0</v>
      </c>
      <c r="K37" s="37">
        <f t="shared" si="2"/>
        <v>243000</v>
      </c>
      <c r="L37" s="19"/>
      <c r="M37" s="19"/>
      <c r="N37" s="4"/>
    </row>
    <row r="38" spans="1:14" x14ac:dyDescent="0.25">
      <c r="A38" s="34">
        <v>42</v>
      </c>
      <c r="B38" s="47" t="s">
        <v>1</v>
      </c>
      <c r="C38" s="9">
        <v>100506</v>
      </c>
      <c r="D38" s="50">
        <v>1</v>
      </c>
      <c r="E38" s="50">
        <v>1</v>
      </c>
      <c r="F38" s="50">
        <v>0</v>
      </c>
      <c r="G38" s="36">
        <f t="shared" si="0"/>
        <v>95200</v>
      </c>
      <c r="H38" s="36">
        <f t="shared" si="1"/>
        <v>0</v>
      </c>
      <c r="I38" s="19">
        <f>E38*162000</f>
        <v>162000</v>
      </c>
      <c r="J38" s="19">
        <f>F38*166100</f>
        <v>0</v>
      </c>
      <c r="K38" s="37">
        <f t="shared" si="2"/>
        <v>162000</v>
      </c>
      <c r="L38" s="19"/>
      <c r="M38" s="19"/>
      <c r="N38" s="4"/>
    </row>
    <row r="39" spans="1:14" x14ac:dyDescent="0.25">
      <c r="A39" s="34">
        <v>43</v>
      </c>
      <c r="B39" s="51" t="s">
        <v>18</v>
      </c>
      <c r="C39" s="14">
        <v>90785</v>
      </c>
      <c r="D39" s="7">
        <v>8</v>
      </c>
      <c r="E39" s="7">
        <v>5.5</v>
      </c>
      <c r="F39" s="7">
        <v>2.5</v>
      </c>
      <c r="G39" s="36">
        <f t="shared" si="0"/>
        <v>523600</v>
      </c>
      <c r="H39" s="36">
        <f t="shared" si="1"/>
        <v>244000</v>
      </c>
      <c r="I39" s="19">
        <f>E39*162000</f>
        <v>891000</v>
      </c>
      <c r="J39" s="19">
        <f>F39*166100</f>
        <v>415250</v>
      </c>
      <c r="K39" s="37">
        <f t="shared" si="2"/>
        <v>1306250</v>
      </c>
      <c r="L39" s="19"/>
      <c r="M39" s="19"/>
      <c r="N39" s="4"/>
    </row>
    <row r="40" spans="1:14" ht="42.75" x14ac:dyDescent="0.25">
      <c r="A40" s="34">
        <v>44</v>
      </c>
      <c r="B40" s="52" t="s">
        <v>14</v>
      </c>
      <c r="C40" s="15">
        <v>901255</v>
      </c>
      <c r="D40" s="3">
        <v>12.5</v>
      </c>
      <c r="E40" s="3">
        <v>8.5</v>
      </c>
      <c r="F40" s="3">
        <v>4</v>
      </c>
      <c r="G40" s="36">
        <f t="shared" si="0"/>
        <v>809200</v>
      </c>
      <c r="H40" s="36">
        <f t="shared" si="1"/>
        <v>390400</v>
      </c>
      <c r="I40" s="19">
        <f>E40*162000</f>
        <v>1377000</v>
      </c>
      <c r="J40" s="19">
        <f>F40*166100</f>
        <v>664400</v>
      </c>
      <c r="K40" s="37">
        <f t="shared" si="2"/>
        <v>2041400</v>
      </c>
      <c r="L40" s="19"/>
      <c r="M40" s="19"/>
      <c r="N40" s="4"/>
    </row>
    <row r="41" spans="1:14" ht="42.75" x14ac:dyDescent="0.25">
      <c r="A41" s="34">
        <v>45</v>
      </c>
      <c r="B41" s="52" t="s">
        <v>15</v>
      </c>
      <c r="C41" s="15">
        <v>901260</v>
      </c>
      <c r="D41" s="3">
        <v>17.5</v>
      </c>
      <c r="E41" s="3">
        <v>12</v>
      </c>
      <c r="F41" s="3">
        <v>5.5</v>
      </c>
      <c r="G41" s="36">
        <f t="shared" si="0"/>
        <v>1142400</v>
      </c>
      <c r="H41" s="36">
        <f t="shared" si="1"/>
        <v>536800</v>
      </c>
      <c r="I41" s="19">
        <f>E41*162000</f>
        <v>1944000</v>
      </c>
      <c r="J41" s="19">
        <f>F41*166100</f>
        <v>913550</v>
      </c>
      <c r="K41" s="37">
        <f t="shared" si="2"/>
        <v>2857550</v>
      </c>
      <c r="L41" s="19"/>
      <c r="M41" s="19"/>
      <c r="N41" s="4"/>
    </row>
    <row r="42" spans="1:14" ht="42.75" x14ac:dyDescent="0.25">
      <c r="A42" s="34">
        <v>46</v>
      </c>
      <c r="B42" s="53" t="s">
        <v>16</v>
      </c>
      <c r="C42" s="16">
        <v>901265</v>
      </c>
      <c r="D42" s="3">
        <v>22.5</v>
      </c>
      <c r="E42" s="3">
        <v>15.5</v>
      </c>
      <c r="F42" s="3">
        <v>7</v>
      </c>
      <c r="G42" s="36">
        <f t="shared" si="0"/>
        <v>1475600</v>
      </c>
      <c r="H42" s="36">
        <f t="shared" si="1"/>
        <v>683200</v>
      </c>
      <c r="I42" s="19">
        <f>E42*162000</f>
        <v>2511000</v>
      </c>
      <c r="J42" s="19">
        <f>F42*166100</f>
        <v>1162700</v>
      </c>
      <c r="K42" s="37">
        <f t="shared" si="2"/>
        <v>3673700</v>
      </c>
      <c r="L42" s="19"/>
      <c r="M42" s="19"/>
      <c r="N42" s="4"/>
    </row>
    <row r="43" spans="1:14" ht="43.5" thickBot="1" x14ac:dyDescent="0.3">
      <c r="A43" s="54">
        <v>47</v>
      </c>
      <c r="B43" s="55" t="s">
        <v>17</v>
      </c>
      <c r="C43" s="56">
        <v>901270</v>
      </c>
      <c r="D43" s="10">
        <v>25.5</v>
      </c>
      <c r="E43" s="10">
        <v>17.5</v>
      </c>
      <c r="F43" s="10">
        <v>8</v>
      </c>
      <c r="G43" s="57">
        <f t="shared" si="0"/>
        <v>1666000</v>
      </c>
      <c r="H43" s="57">
        <f t="shared" si="1"/>
        <v>780800</v>
      </c>
      <c r="I43" s="58">
        <f>E43*162000</f>
        <v>2835000</v>
      </c>
      <c r="J43" s="58">
        <f>F43*166100</f>
        <v>1328800</v>
      </c>
      <c r="K43" s="59">
        <f t="shared" si="2"/>
        <v>4163800</v>
      </c>
      <c r="L43" s="58"/>
      <c r="M43" s="58"/>
      <c r="N43" s="21"/>
    </row>
    <row r="44" spans="1:14" ht="22.5" thickTop="1" x14ac:dyDescent="0.25"/>
  </sheetData>
  <mergeCells count="1">
    <mergeCell ref="A1:N1"/>
  </mergeCells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F13" sqref="F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97.2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2018-05-16T19:16:34Z</dcterms:modified>
</cp:coreProperties>
</file>